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4B89205F-1A31-4B46-82A7-094A409E9C1B}" xr6:coauthVersionLast="36" xr6:coauthVersionMax="46" xr10:uidLastSave="{00000000-0000-0000-0000-000000000000}"/>
  <bookViews>
    <workbookView xWindow="0" yWindow="0" windowWidth="20400" windowHeight="7425" xr2:uid="{00000000-000D-0000-FFFF-FFFF00000000}"/>
  </bookViews>
  <sheets>
    <sheet name="ΚΟΣΤΟΛΟΓΗΣΗ" sheetId="40" r:id="rId1"/>
    <sheet name="ΠΟΣΟΤΗΤΕΣ ΝΤΙΝΑ ΠΡΟ ΑΛΛΑΓΩΝ" sheetId="38" r:id="rId2"/>
    <sheet name="ΦΥΛΛΟ ΣΥΜΜΟΡΦΩΣΗΣ" sheetId="42" r:id="rId3"/>
    <sheet name="ΕΓΓΥΗΤΙΚΗ 2%" sheetId="45" r:id="rId4"/>
    <sheet name="ΕΓΓΥΗΤΙΚΗ ΚΑΛΗΣ ΕΚΤΕΛΕΣΗΣ 4%" sheetId="46" r:id="rId5"/>
    <sheet name="ΚΑΡΑΓΕΩΡΓΟΣ" sheetId="44" r:id="rId6"/>
  </sheets>
  <calcPr calcId="191029"/>
</workbook>
</file>

<file path=xl/calcChain.xml><?xml version="1.0" encoding="utf-8"?>
<calcChain xmlns="http://schemas.openxmlformats.org/spreadsheetml/2006/main">
  <c r="N3" i="46" l="1"/>
  <c r="N4" i="46"/>
  <c r="N5" i="46"/>
  <c r="N6" i="46"/>
  <c r="N7" i="46"/>
  <c r="N8" i="46"/>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N46" i="46"/>
  <c r="N47" i="46"/>
  <c r="N48" i="46"/>
  <c r="N49" i="46"/>
  <c r="N50" i="46"/>
  <c r="N51" i="46"/>
  <c r="N52" i="46"/>
  <c r="N53" i="46"/>
  <c r="N54" i="46"/>
  <c r="N55" i="46"/>
  <c r="N56" i="46"/>
  <c r="N57" i="46"/>
  <c r="N58" i="46"/>
  <c r="N59" i="46"/>
  <c r="N60" i="46"/>
  <c r="N61" i="46"/>
  <c r="N62" i="46"/>
  <c r="N63" i="46"/>
  <c r="N64" i="46"/>
  <c r="N65" i="46"/>
  <c r="N66" i="46"/>
  <c r="N67" i="46"/>
  <c r="N68" i="46"/>
  <c r="N69" i="46"/>
  <c r="N70" i="46"/>
  <c r="N71" i="46"/>
  <c r="N72" i="46"/>
  <c r="N73" i="46"/>
  <c r="N74" i="46"/>
  <c r="N75" i="46"/>
  <c r="N76" i="46"/>
  <c r="N77" i="46"/>
  <c r="N78" i="46"/>
  <c r="N79" i="46"/>
  <c r="N80" i="46"/>
  <c r="N81" i="46"/>
  <c r="N82" i="46"/>
  <c r="N83" i="46"/>
  <c r="N84" i="46"/>
  <c r="N85" i="46"/>
  <c r="N86" i="46"/>
  <c r="N87" i="46"/>
  <c r="N88" i="46"/>
  <c r="N89" i="46"/>
  <c r="N2" i="46"/>
  <c r="L89" i="46"/>
  <c r="M89" i="46" s="1"/>
  <c r="D89" i="46"/>
  <c r="L88" i="46"/>
  <c r="M88" i="46" s="1"/>
  <c r="D88" i="46"/>
  <c r="L87" i="46"/>
  <c r="M87" i="46" s="1"/>
  <c r="J87" i="46"/>
  <c r="G87" i="46"/>
  <c r="H87" i="46" s="1"/>
  <c r="I87" i="46" s="1"/>
  <c r="D87" i="46"/>
  <c r="L86" i="46"/>
  <c r="M86" i="46" s="1"/>
  <c r="J86" i="46"/>
  <c r="G86" i="46"/>
  <c r="H86" i="46" s="1"/>
  <c r="I86" i="46" s="1"/>
  <c r="D86" i="46"/>
  <c r="L85" i="46"/>
  <c r="M85" i="46" s="1"/>
  <c r="J85" i="46"/>
  <c r="G85" i="46"/>
  <c r="H85" i="46" s="1"/>
  <c r="I85" i="46" s="1"/>
  <c r="D85" i="46"/>
  <c r="L84" i="46"/>
  <c r="M84" i="46" s="1"/>
  <c r="J84" i="46"/>
  <c r="G84" i="46"/>
  <c r="H84" i="46" s="1"/>
  <c r="I84" i="46" s="1"/>
  <c r="D84" i="46"/>
  <c r="L83" i="46"/>
  <c r="M83" i="46" s="1"/>
  <c r="H83" i="46"/>
  <c r="I83" i="46" s="1"/>
  <c r="G83" i="46"/>
  <c r="D83" i="46"/>
  <c r="M82" i="46"/>
  <c r="L82" i="46"/>
  <c r="G82" i="46"/>
  <c r="H82" i="46" s="1"/>
  <c r="I82" i="46" s="1"/>
  <c r="D82" i="46"/>
  <c r="L81" i="46"/>
  <c r="M81" i="46" s="1"/>
  <c r="H81" i="46"/>
  <c r="I81" i="46" s="1"/>
  <c r="G81" i="46"/>
  <c r="D81" i="46"/>
  <c r="M80" i="46"/>
  <c r="L80" i="46"/>
  <c r="G80" i="46"/>
  <c r="H80" i="46" s="1"/>
  <c r="I80" i="46" s="1"/>
  <c r="D80" i="46"/>
  <c r="L79" i="46"/>
  <c r="M79" i="46" s="1"/>
  <c r="H79" i="46"/>
  <c r="I79" i="46" s="1"/>
  <c r="G79" i="46"/>
  <c r="D79" i="46"/>
  <c r="M78" i="46"/>
  <c r="L78" i="46"/>
  <c r="G78" i="46"/>
  <c r="H78" i="46" s="1"/>
  <c r="I78" i="46" s="1"/>
  <c r="D78" i="46"/>
  <c r="L77" i="46"/>
  <c r="M77" i="46" s="1"/>
  <c r="H77" i="46"/>
  <c r="I77" i="46" s="1"/>
  <c r="G77" i="46"/>
  <c r="D77" i="46"/>
  <c r="M76" i="46"/>
  <c r="L76" i="46"/>
  <c r="G76" i="46"/>
  <c r="H76" i="46" s="1"/>
  <c r="I76" i="46" s="1"/>
  <c r="D76" i="46"/>
  <c r="L75" i="46"/>
  <c r="M75" i="46" s="1"/>
  <c r="H75" i="46"/>
  <c r="I75" i="46" s="1"/>
  <c r="G75" i="46"/>
  <c r="D75" i="46"/>
  <c r="M74" i="46"/>
  <c r="L74" i="46"/>
  <c r="G74" i="46"/>
  <c r="H74" i="46" s="1"/>
  <c r="I74" i="46" s="1"/>
  <c r="D74" i="46"/>
  <c r="L73" i="46"/>
  <c r="M73" i="46" s="1"/>
  <c r="H73" i="46"/>
  <c r="I73" i="46" s="1"/>
  <c r="G73" i="46"/>
  <c r="D73" i="46"/>
  <c r="M72" i="46"/>
  <c r="L72" i="46"/>
  <c r="G72" i="46"/>
  <c r="H72" i="46" s="1"/>
  <c r="I72" i="46" s="1"/>
  <c r="D72" i="46"/>
  <c r="L71" i="46"/>
  <c r="M71" i="46" s="1"/>
  <c r="H71" i="46"/>
  <c r="I71" i="46" s="1"/>
  <c r="G71" i="46"/>
  <c r="D71" i="46"/>
  <c r="M70" i="46"/>
  <c r="L70" i="46"/>
  <c r="G70" i="46"/>
  <c r="H70" i="46" s="1"/>
  <c r="I70" i="46" s="1"/>
  <c r="D70" i="46"/>
  <c r="L69" i="46"/>
  <c r="M69" i="46" s="1"/>
  <c r="H69" i="46"/>
  <c r="I69" i="46" s="1"/>
  <c r="G69" i="46"/>
  <c r="D69" i="46"/>
  <c r="M68" i="46"/>
  <c r="L68" i="46"/>
  <c r="G68" i="46"/>
  <c r="H68" i="46" s="1"/>
  <c r="I68" i="46" s="1"/>
  <c r="D68" i="46"/>
  <c r="L67" i="46"/>
  <c r="M67" i="46" s="1"/>
  <c r="H67" i="46"/>
  <c r="I67" i="46" s="1"/>
  <c r="G67" i="46"/>
  <c r="D67" i="46"/>
  <c r="M66" i="46"/>
  <c r="L66" i="46"/>
  <c r="G66" i="46"/>
  <c r="H66" i="46" s="1"/>
  <c r="I66" i="46" s="1"/>
  <c r="D66" i="46"/>
  <c r="L65" i="46"/>
  <c r="M65" i="46" s="1"/>
  <c r="H65" i="46"/>
  <c r="I65" i="46" s="1"/>
  <c r="G65" i="46"/>
  <c r="D65" i="46"/>
  <c r="M64" i="46"/>
  <c r="L64" i="46"/>
  <c r="G64" i="46"/>
  <c r="H64" i="46" s="1"/>
  <c r="I64" i="46" s="1"/>
  <c r="D64" i="46"/>
  <c r="L63" i="46"/>
  <c r="M63" i="46" s="1"/>
  <c r="H63" i="46"/>
  <c r="I63" i="46" s="1"/>
  <c r="G63" i="46"/>
  <c r="D63" i="46"/>
  <c r="M62" i="46"/>
  <c r="L62" i="46"/>
  <c r="G62" i="46"/>
  <c r="H62" i="46" s="1"/>
  <c r="I62" i="46" s="1"/>
  <c r="D62" i="46"/>
  <c r="L61" i="46"/>
  <c r="M61" i="46" s="1"/>
  <c r="H61" i="46"/>
  <c r="I61" i="46" s="1"/>
  <c r="G61" i="46"/>
  <c r="D61" i="46"/>
  <c r="M60" i="46"/>
  <c r="L60" i="46"/>
  <c r="G60" i="46"/>
  <c r="H60" i="46" s="1"/>
  <c r="I60" i="46" s="1"/>
  <c r="D60" i="46"/>
  <c r="L59" i="46"/>
  <c r="M59" i="46" s="1"/>
  <c r="H59" i="46"/>
  <c r="I59" i="46" s="1"/>
  <c r="G59" i="46"/>
  <c r="D59" i="46"/>
  <c r="M58" i="46"/>
  <c r="L58" i="46"/>
  <c r="G58" i="46"/>
  <c r="H58" i="46" s="1"/>
  <c r="I58" i="46" s="1"/>
  <c r="D58" i="46"/>
  <c r="L57" i="46"/>
  <c r="M57" i="46" s="1"/>
  <c r="H57" i="46"/>
  <c r="I57" i="46" s="1"/>
  <c r="G57" i="46"/>
  <c r="D57" i="46"/>
  <c r="M56" i="46"/>
  <c r="L56" i="46"/>
  <c r="G56" i="46"/>
  <c r="H56" i="46" s="1"/>
  <c r="I56" i="46" s="1"/>
  <c r="D56" i="46"/>
  <c r="L55" i="46"/>
  <c r="M55" i="46" s="1"/>
  <c r="H55" i="46"/>
  <c r="I55" i="46" s="1"/>
  <c r="G55" i="46"/>
  <c r="D55" i="46"/>
  <c r="M54" i="46"/>
  <c r="L54" i="46"/>
  <c r="G54" i="46"/>
  <c r="H54" i="46" s="1"/>
  <c r="I54" i="46" s="1"/>
  <c r="D54" i="46"/>
  <c r="L53" i="46"/>
  <c r="M53" i="46" s="1"/>
  <c r="H53" i="46"/>
  <c r="I53" i="46" s="1"/>
  <c r="G53" i="46"/>
  <c r="D53" i="46"/>
  <c r="M52" i="46"/>
  <c r="L52" i="46"/>
  <c r="G52" i="46"/>
  <c r="H52" i="46" s="1"/>
  <c r="I52" i="46" s="1"/>
  <c r="D52" i="46"/>
  <c r="L51" i="46"/>
  <c r="M51" i="46" s="1"/>
  <c r="H51" i="46"/>
  <c r="I51" i="46" s="1"/>
  <c r="G51" i="46"/>
  <c r="D51" i="46"/>
  <c r="M50" i="46"/>
  <c r="L50" i="46"/>
  <c r="G50" i="46"/>
  <c r="H50" i="46" s="1"/>
  <c r="I50" i="46" s="1"/>
  <c r="D50" i="46"/>
  <c r="L49" i="46"/>
  <c r="M49" i="46" s="1"/>
  <c r="H49" i="46"/>
  <c r="I49" i="46" s="1"/>
  <c r="G49" i="46"/>
  <c r="D49" i="46"/>
  <c r="M48" i="46"/>
  <c r="L48" i="46"/>
  <c r="G48" i="46"/>
  <c r="H48" i="46" s="1"/>
  <c r="I48" i="46" s="1"/>
  <c r="D48" i="46"/>
  <c r="L47" i="46"/>
  <c r="M47" i="46" s="1"/>
  <c r="G47" i="46"/>
  <c r="H47" i="46" s="1"/>
  <c r="I47" i="46" s="1"/>
  <c r="D47" i="46"/>
  <c r="L46" i="46"/>
  <c r="M46" i="46" s="1"/>
  <c r="H46" i="46"/>
  <c r="I46" i="46" s="1"/>
  <c r="G46" i="46"/>
  <c r="D46" i="46"/>
  <c r="M45" i="46"/>
  <c r="L45" i="46"/>
  <c r="G45" i="46"/>
  <c r="H45" i="46" s="1"/>
  <c r="I45" i="46" s="1"/>
  <c r="D45" i="46"/>
  <c r="L44" i="46"/>
  <c r="M44" i="46" s="1"/>
  <c r="H44" i="46"/>
  <c r="I44" i="46" s="1"/>
  <c r="G44" i="46"/>
  <c r="D44" i="46"/>
  <c r="M43" i="46"/>
  <c r="L43" i="46"/>
  <c r="G43" i="46"/>
  <c r="H43" i="46" s="1"/>
  <c r="I43" i="46" s="1"/>
  <c r="D43" i="46"/>
  <c r="L42" i="46"/>
  <c r="M42" i="46" s="1"/>
  <c r="H42" i="46"/>
  <c r="I42" i="46" s="1"/>
  <c r="G42" i="46"/>
  <c r="D42" i="46"/>
  <c r="M41" i="46"/>
  <c r="L41" i="46"/>
  <c r="G41" i="46"/>
  <c r="H41" i="46" s="1"/>
  <c r="I41" i="46" s="1"/>
  <c r="D41" i="46"/>
  <c r="L40" i="46"/>
  <c r="M40" i="46" s="1"/>
  <c r="H40" i="46"/>
  <c r="I40" i="46" s="1"/>
  <c r="G40" i="46"/>
  <c r="D40" i="46"/>
  <c r="M39" i="46"/>
  <c r="L39" i="46"/>
  <c r="G39" i="46"/>
  <c r="H39" i="46" s="1"/>
  <c r="I39" i="46" s="1"/>
  <c r="D39" i="46"/>
  <c r="L38" i="46"/>
  <c r="M38" i="46" s="1"/>
  <c r="H38" i="46"/>
  <c r="I38" i="46" s="1"/>
  <c r="G38" i="46"/>
  <c r="D38" i="46"/>
  <c r="M37" i="46"/>
  <c r="L37" i="46"/>
  <c r="G37" i="46"/>
  <c r="H37" i="46" s="1"/>
  <c r="I37" i="46" s="1"/>
  <c r="D37" i="46"/>
  <c r="L36" i="46"/>
  <c r="M36" i="46" s="1"/>
  <c r="H36" i="46"/>
  <c r="I36" i="46" s="1"/>
  <c r="G36" i="46"/>
  <c r="D36" i="46"/>
  <c r="M35" i="46"/>
  <c r="L35" i="46"/>
  <c r="G35" i="46"/>
  <c r="H35" i="46" s="1"/>
  <c r="I35" i="46" s="1"/>
  <c r="D35" i="46"/>
  <c r="L34" i="46"/>
  <c r="M34" i="46" s="1"/>
  <c r="H34" i="46"/>
  <c r="I34" i="46" s="1"/>
  <c r="G34" i="46"/>
  <c r="D34" i="46"/>
  <c r="M33" i="46"/>
  <c r="L33" i="46"/>
  <c r="G33" i="46"/>
  <c r="H33" i="46" s="1"/>
  <c r="I33" i="46" s="1"/>
  <c r="D33" i="46"/>
  <c r="L32" i="46"/>
  <c r="M32" i="46" s="1"/>
  <c r="H32" i="46"/>
  <c r="I32" i="46" s="1"/>
  <c r="G32" i="46"/>
  <c r="D32" i="46"/>
  <c r="M31" i="46"/>
  <c r="L31" i="46"/>
  <c r="G31" i="46"/>
  <c r="H31" i="46" s="1"/>
  <c r="I31" i="46" s="1"/>
  <c r="D31" i="46"/>
  <c r="L30" i="46"/>
  <c r="M30" i="46" s="1"/>
  <c r="H30" i="46"/>
  <c r="I30" i="46" s="1"/>
  <c r="G30" i="46"/>
  <c r="D30" i="46"/>
  <c r="M29" i="46"/>
  <c r="L29" i="46"/>
  <c r="G29" i="46"/>
  <c r="H29" i="46" s="1"/>
  <c r="I29" i="46" s="1"/>
  <c r="D29" i="46"/>
  <c r="L28" i="46"/>
  <c r="M28" i="46" s="1"/>
  <c r="H28" i="46"/>
  <c r="I28" i="46" s="1"/>
  <c r="G28" i="46"/>
  <c r="D28" i="46"/>
  <c r="M27" i="46"/>
  <c r="L27" i="46"/>
  <c r="G27" i="46"/>
  <c r="H27" i="46" s="1"/>
  <c r="I27" i="46" s="1"/>
  <c r="D27" i="46"/>
  <c r="L26" i="46"/>
  <c r="M26" i="46" s="1"/>
  <c r="H26" i="46"/>
  <c r="I26" i="46" s="1"/>
  <c r="G26" i="46"/>
  <c r="D26" i="46"/>
  <c r="M25" i="46"/>
  <c r="L25" i="46"/>
  <c r="G25" i="46"/>
  <c r="H25" i="46" s="1"/>
  <c r="I25" i="46" s="1"/>
  <c r="D25" i="46"/>
  <c r="L24" i="46"/>
  <c r="M24" i="46" s="1"/>
  <c r="H24" i="46"/>
  <c r="I24" i="46" s="1"/>
  <c r="G24" i="46"/>
  <c r="D24" i="46"/>
  <c r="M23" i="46"/>
  <c r="L23" i="46"/>
  <c r="G23" i="46"/>
  <c r="H23" i="46" s="1"/>
  <c r="I23" i="46" s="1"/>
  <c r="D23" i="46"/>
  <c r="L22" i="46"/>
  <c r="M22" i="46" s="1"/>
  <c r="H22" i="46"/>
  <c r="I22" i="46" s="1"/>
  <c r="G22" i="46"/>
  <c r="D22" i="46"/>
  <c r="M21" i="46"/>
  <c r="L21" i="46"/>
  <c r="G21" i="46"/>
  <c r="H21" i="46" s="1"/>
  <c r="I21" i="46" s="1"/>
  <c r="D21" i="46"/>
  <c r="L20" i="46"/>
  <c r="M20" i="46" s="1"/>
  <c r="H20" i="46"/>
  <c r="I20" i="46" s="1"/>
  <c r="G20" i="46"/>
  <c r="D20" i="46"/>
  <c r="M19" i="46"/>
  <c r="L19" i="46"/>
  <c r="G19" i="46"/>
  <c r="H19" i="46" s="1"/>
  <c r="I19" i="46" s="1"/>
  <c r="D19" i="46"/>
  <c r="L18" i="46"/>
  <c r="M18" i="46" s="1"/>
  <c r="H18" i="46"/>
  <c r="I18" i="46" s="1"/>
  <c r="G18" i="46"/>
  <c r="D18" i="46"/>
  <c r="M17" i="46"/>
  <c r="L17" i="46"/>
  <c r="G17" i="46"/>
  <c r="H17" i="46" s="1"/>
  <c r="I17" i="46" s="1"/>
  <c r="D17" i="46"/>
  <c r="L16" i="46"/>
  <c r="M16" i="46" s="1"/>
  <c r="H16" i="46"/>
  <c r="I16" i="46" s="1"/>
  <c r="G16" i="46"/>
  <c r="D16" i="46"/>
  <c r="M15" i="46"/>
  <c r="L15" i="46"/>
  <c r="G15" i="46"/>
  <c r="H15" i="46" s="1"/>
  <c r="I15" i="46" s="1"/>
  <c r="D15" i="46"/>
  <c r="L14" i="46"/>
  <c r="M14" i="46" s="1"/>
  <c r="H14" i="46"/>
  <c r="I14" i="46" s="1"/>
  <c r="G14" i="46"/>
  <c r="D14" i="46"/>
  <c r="M13" i="46"/>
  <c r="L13" i="46"/>
  <c r="G13" i="46"/>
  <c r="H13" i="46" s="1"/>
  <c r="I13" i="46" s="1"/>
  <c r="D13" i="46"/>
  <c r="L12" i="46"/>
  <c r="M12" i="46" s="1"/>
  <c r="H12" i="46"/>
  <c r="I12" i="46" s="1"/>
  <c r="G12" i="46"/>
  <c r="D12" i="46"/>
  <c r="M11" i="46"/>
  <c r="L11" i="46"/>
  <c r="G11" i="46"/>
  <c r="H11" i="46" s="1"/>
  <c r="I11" i="46" s="1"/>
  <c r="D11" i="46"/>
  <c r="L10" i="46"/>
  <c r="M10" i="46" s="1"/>
  <c r="H10" i="46"/>
  <c r="I10" i="46" s="1"/>
  <c r="G10" i="46"/>
  <c r="D10" i="46"/>
  <c r="M9" i="46"/>
  <c r="L9" i="46"/>
  <c r="G9" i="46"/>
  <c r="H9" i="46" s="1"/>
  <c r="I9" i="46" s="1"/>
  <c r="D9" i="46"/>
  <c r="L8" i="46"/>
  <c r="M8" i="46" s="1"/>
  <c r="H8" i="46"/>
  <c r="I8" i="46" s="1"/>
  <c r="G8" i="46"/>
  <c r="D8" i="46"/>
  <c r="M7" i="46"/>
  <c r="L7" i="46"/>
  <c r="G7" i="46"/>
  <c r="H7" i="46" s="1"/>
  <c r="I7" i="46" s="1"/>
  <c r="D7" i="46"/>
  <c r="L6" i="46"/>
  <c r="M6" i="46" s="1"/>
  <c r="H6" i="46"/>
  <c r="I6" i="46" s="1"/>
  <c r="G6" i="46"/>
  <c r="D6" i="46"/>
  <c r="M5" i="46"/>
  <c r="L5" i="46"/>
  <c r="G5" i="46"/>
  <c r="H5" i="46" s="1"/>
  <c r="I5" i="46" s="1"/>
  <c r="D5" i="46"/>
  <c r="L4" i="46"/>
  <c r="M4" i="46" s="1"/>
  <c r="H4" i="46"/>
  <c r="I4" i="46" s="1"/>
  <c r="G4" i="46"/>
  <c r="D4" i="46"/>
  <c r="M3" i="46"/>
  <c r="L3" i="46"/>
  <c r="G3" i="46"/>
  <c r="H3" i="46" s="1"/>
  <c r="I3" i="46" s="1"/>
  <c r="D3" i="46"/>
  <c r="L2" i="46"/>
  <c r="L90" i="46" s="1"/>
  <c r="H2" i="46"/>
  <c r="I2" i="46" s="1"/>
  <c r="G2" i="46"/>
  <c r="D2" i="46"/>
  <c r="N90" i="45"/>
  <c r="N3" i="45"/>
  <c r="N4" i="45"/>
  <c r="N5" i="45"/>
  <c r="N6" i="45"/>
  <c r="N7" i="45"/>
  <c r="N8" i="45"/>
  <c r="N9" i="45"/>
  <c r="N10" i="45"/>
  <c r="N11" i="45"/>
  <c r="N12" i="45"/>
  <c r="N13" i="45"/>
  <c r="N14" i="45"/>
  <c r="N15" i="45"/>
  <c r="N16" i="45"/>
  <c r="N17" i="45"/>
  <c r="N18" i="45"/>
  <c r="N19" i="45"/>
  <c r="N20" i="45"/>
  <c r="N21" i="45"/>
  <c r="N22" i="45"/>
  <c r="N23" i="45"/>
  <c r="N24" i="45"/>
  <c r="N25" i="45"/>
  <c r="N26" i="45"/>
  <c r="N27" i="45"/>
  <c r="N28" i="45"/>
  <c r="N29" i="45"/>
  <c r="N30" i="45"/>
  <c r="N31" i="45"/>
  <c r="N32" i="45"/>
  <c r="N33" i="45"/>
  <c r="N34" i="45"/>
  <c r="N35" i="45"/>
  <c r="N36" i="45"/>
  <c r="N37" i="45"/>
  <c r="N38" i="45"/>
  <c r="N39" i="45"/>
  <c r="N40" i="45"/>
  <c r="N41" i="45"/>
  <c r="N42" i="45"/>
  <c r="N43" i="45"/>
  <c r="N44" i="45"/>
  <c r="N45" i="45"/>
  <c r="N46" i="45"/>
  <c r="N47" i="45"/>
  <c r="N48" i="45"/>
  <c r="N49" i="45"/>
  <c r="N50" i="45"/>
  <c r="N51" i="45"/>
  <c r="N52" i="45"/>
  <c r="N53" i="45"/>
  <c r="N54" i="45"/>
  <c r="N55" i="45"/>
  <c r="N56" i="45"/>
  <c r="N57" i="45"/>
  <c r="N58" i="45"/>
  <c r="N59" i="45"/>
  <c r="N60" i="45"/>
  <c r="N61" i="45"/>
  <c r="N62" i="45"/>
  <c r="N63" i="45"/>
  <c r="N64" i="45"/>
  <c r="N65" i="45"/>
  <c r="N66" i="45"/>
  <c r="N67" i="45"/>
  <c r="N68" i="45"/>
  <c r="N69" i="45"/>
  <c r="N70" i="45"/>
  <c r="N71" i="45"/>
  <c r="N72" i="45"/>
  <c r="N73" i="45"/>
  <c r="N74" i="45"/>
  <c r="N75" i="45"/>
  <c r="N76" i="45"/>
  <c r="N77" i="45"/>
  <c r="N78" i="45"/>
  <c r="N79" i="45"/>
  <c r="N80" i="45"/>
  <c r="N81" i="45"/>
  <c r="N82" i="45"/>
  <c r="N83" i="45"/>
  <c r="N84" i="45"/>
  <c r="N85" i="45"/>
  <c r="N86" i="45"/>
  <c r="N87" i="45"/>
  <c r="N88" i="45"/>
  <c r="N89" i="45"/>
  <c r="N2" i="45"/>
  <c r="L89" i="45"/>
  <c r="M89" i="45" s="1"/>
  <c r="D89" i="45"/>
  <c r="L88" i="45"/>
  <c r="M88" i="45" s="1"/>
  <c r="D88" i="45"/>
  <c r="J87" i="45"/>
  <c r="G87" i="45"/>
  <c r="H87" i="45" s="1"/>
  <c r="I87" i="45" s="1"/>
  <c r="D87" i="45"/>
  <c r="J86" i="45"/>
  <c r="G86" i="45"/>
  <c r="H86" i="45" s="1"/>
  <c r="I86" i="45" s="1"/>
  <c r="D86" i="45"/>
  <c r="J85" i="45"/>
  <c r="G85" i="45"/>
  <c r="H85" i="45" s="1"/>
  <c r="I85" i="45" s="1"/>
  <c r="D85" i="45"/>
  <c r="J84" i="45"/>
  <c r="G84" i="45"/>
  <c r="H84" i="45" s="1"/>
  <c r="I84" i="45" s="1"/>
  <c r="D84" i="45"/>
  <c r="L83" i="45"/>
  <c r="M83" i="45" s="1"/>
  <c r="G83" i="45"/>
  <c r="H83" i="45" s="1"/>
  <c r="I83" i="45" s="1"/>
  <c r="D83" i="45"/>
  <c r="L82" i="45"/>
  <c r="M82" i="45" s="1"/>
  <c r="G82" i="45"/>
  <c r="H82" i="45" s="1"/>
  <c r="I82" i="45" s="1"/>
  <c r="D82" i="45"/>
  <c r="L81" i="45"/>
  <c r="G81" i="45"/>
  <c r="H81" i="45" s="1"/>
  <c r="I81" i="45" s="1"/>
  <c r="D81" i="45"/>
  <c r="L80" i="45"/>
  <c r="M80" i="45" s="1"/>
  <c r="G80" i="45"/>
  <c r="H80" i="45" s="1"/>
  <c r="I80" i="45" s="1"/>
  <c r="D80" i="45"/>
  <c r="L79" i="45"/>
  <c r="M79" i="45" s="1"/>
  <c r="H79" i="45"/>
  <c r="I79" i="45" s="1"/>
  <c r="G79" i="45"/>
  <c r="D79" i="45"/>
  <c r="M78" i="45"/>
  <c r="L78" i="45"/>
  <c r="G78" i="45"/>
  <c r="H78" i="45" s="1"/>
  <c r="I78" i="45" s="1"/>
  <c r="D78" i="45"/>
  <c r="L77" i="45"/>
  <c r="H77" i="45"/>
  <c r="I77" i="45" s="1"/>
  <c r="G77" i="45"/>
  <c r="D77" i="45"/>
  <c r="M76" i="45"/>
  <c r="L76" i="45"/>
  <c r="I76" i="45"/>
  <c r="G76" i="45"/>
  <c r="H76" i="45" s="1"/>
  <c r="D76" i="45"/>
  <c r="L75" i="45"/>
  <c r="M75" i="45" s="1"/>
  <c r="G75" i="45"/>
  <c r="H75" i="45" s="1"/>
  <c r="I75" i="45" s="1"/>
  <c r="D75" i="45"/>
  <c r="L74" i="45"/>
  <c r="M74" i="45" s="1"/>
  <c r="G74" i="45"/>
  <c r="H74" i="45" s="1"/>
  <c r="I74" i="45" s="1"/>
  <c r="D74" i="45"/>
  <c r="L73" i="45"/>
  <c r="G73" i="45"/>
  <c r="H73" i="45" s="1"/>
  <c r="I73" i="45" s="1"/>
  <c r="D73" i="45"/>
  <c r="L72" i="45"/>
  <c r="M72" i="45" s="1"/>
  <c r="G72" i="45"/>
  <c r="H72" i="45" s="1"/>
  <c r="I72" i="45" s="1"/>
  <c r="D72" i="45"/>
  <c r="L71" i="45"/>
  <c r="M71" i="45" s="1"/>
  <c r="H71" i="45"/>
  <c r="I71" i="45" s="1"/>
  <c r="G71" i="45"/>
  <c r="D71" i="45"/>
  <c r="M70" i="45"/>
  <c r="L70" i="45"/>
  <c r="G70" i="45"/>
  <c r="H70" i="45" s="1"/>
  <c r="I70" i="45" s="1"/>
  <c r="D70" i="45"/>
  <c r="L69" i="45"/>
  <c r="H69" i="45"/>
  <c r="I69" i="45" s="1"/>
  <c r="G69" i="45"/>
  <c r="D69" i="45"/>
  <c r="L68" i="45"/>
  <c r="M68" i="45" s="1"/>
  <c r="H68" i="45"/>
  <c r="I68" i="45" s="1"/>
  <c r="G68" i="45"/>
  <c r="D68" i="45"/>
  <c r="M67" i="45"/>
  <c r="L67" i="45"/>
  <c r="G67" i="45"/>
  <c r="H67" i="45" s="1"/>
  <c r="I67" i="45" s="1"/>
  <c r="D67" i="45"/>
  <c r="L66" i="45"/>
  <c r="H66" i="45"/>
  <c r="I66" i="45" s="1"/>
  <c r="G66" i="45"/>
  <c r="D66" i="45"/>
  <c r="M65" i="45"/>
  <c r="L65" i="45"/>
  <c r="I65" i="45"/>
  <c r="G65" i="45"/>
  <c r="H65" i="45" s="1"/>
  <c r="D65" i="45"/>
  <c r="L64" i="45"/>
  <c r="M64" i="45" s="1"/>
  <c r="G64" i="45"/>
  <c r="H64" i="45" s="1"/>
  <c r="I64" i="45" s="1"/>
  <c r="D64" i="45"/>
  <c r="L63" i="45"/>
  <c r="M63" i="45" s="1"/>
  <c r="G63" i="45"/>
  <c r="H63" i="45" s="1"/>
  <c r="I63" i="45" s="1"/>
  <c r="D63" i="45"/>
  <c r="L62" i="45"/>
  <c r="G62" i="45"/>
  <c r="H62" i="45" s="1"/>
  <c r="I62" i="45" s="1"/>
  <c r="D62" i="45"/>
  <c r="L61" i="45"/>
  <c r="M61" i="45" s="1"/>
  <c r="G61" i="45"/>
  <c r="H61" i="45" s="1"/>
  <c r="I61" i="45" s="1"/>
  <c r="D61" i="45"/>
  <c r="L60" i="45"/>
  <c r="M60" i="45" s="1"/>
  <c r="H60" i="45"/>
  <c r="I60" i="45" s="1"/>
  <c r="G60" i="45"/>
  <c r="D60" i="45"/>
  <c r="M59" i="45"/>
  <c r="L59" i="45"/>
  <c r="G59" i="45"/>
  <c r="H59" i="45" s="1"/>
  <c r="I59" i="45" s="1"/>
  <c r="D59" i="45"/>
  <c r="L58" i="45"/>
  <c r="H58" i="45"/>
  <c r="I58" i="45" s="1"/>
  <c r="G58" i="45"/>
  <c r="D58" i="45"/>
  <c r="M57" i="45"/>
  <c r="L57" i="45"/>
  <c r="G57" i="45"/>
  <c r="H57" i="45" s="1"/>
  <c r="I57" i="45" s="1"/>
  <c r="D57" i="45"/>
  <c r="L56" i="45"/>
  <c r="M56" i="45" s="1"/>
  <c r="H56" i="45"/>
  <c r="I56" i="45" s="1"/>
  <c r="G56" i="45"/>
  <c r="D56" i="45"/>
  <c r="M55" i="45"/>
  <c r="L55" i="45"/>
  <c r="I55" i="45"/>
  <c r="G55" i="45"/>
  <c r="H55" i="45" s="1"/>
  <c r="D55" i="45"/>
  <c r="L54" i="45"/>
  <c r="M54" i="45" s="1"/>
  <c r="G54" i="45"/>
  <c r="H54" i="45" s="1"/>
  <c r="I54" i="45" s="1"/>
  <c r="D54" i="45"/>
  <c r="L53" i="45"/>
  <c r="M53" i="45" s="1"/>
  <c r="G53" i="45"/>
  <c r="H53" i="45" s="1"/>
  <c r="I53" i="45" s="1"/>
  <c r="D53" i="45"/>
  <c r="L52" i="45"/>
  <c r="M52" i="45" s="1"/>
  <c r="G52" i="45"/>
  <c r="H52" i="45" s="1"/>
  <c r="I52" i="45" s="1"/>
  <c r="D52" i="45"/>
  <c r="L51" i="45"/>
  <c r="M51" i="45" s="1"/>
  <c r="G51" i="45"/>
  <c r="H51" i="45" s="1"/>
  <c r="I51" i="45" s="1"/>
  <c r="D51" i="45"/>
  <c r="L50" i="45"/>
  <c r="M50" i="45" s="1"/>
  <c r="H50" i="45"/>
  <c r="I50" i="45" s="1"/>
  <c r="G50" i="45"/>
  <c r="D50" i="45"/>
  <c r="M49" i="45"/>
  <c r="L49" i="45"/>
  <c r="G49" i="45"/>
  <c r="H49" i="45" s="1"/>
  <c r="I49" i="45" s="1"/>
  <c r="D49" i="45"/>
  <c r="L48" i="45"/>
  <c r="M48" i="45" s="1"/>
  <c r="H48" i="45"/>
  <c r="I48" i="45" s="1"/>
  <c r="G48" i="45"/>
  <c r="D48" i="45"/>
  <c r="M47" i="45"/>
  <c r="L47" i="45"/>
  <c r="I47" i="45"/>
  <c r="G47" i="45"/>
  <c r="H47" i="45" s="1"/>
  <c r="D47" i="45"/>
  <c r="L46" i="45"/>
  <c r="M46" i="45" s="1"/>
  <c r="G46" i="45"/>
  <c r="H46" i="45" s="1"/>
  <c r="I46" i="45" s="1"/>
  <c r="D46" i="45"/>
  <c r="L45" i="45"/>
  <c r="M45" i="45" s="1"/>
  <c r="G45" i="45"/>
  <c r="H45" i="45" s="1"/>
  <c r="I45" i="45" s="1"/>
  <c r="D45" i="45"/>
  <c r="L44" i="45"/>
  <c r="M44" i="45" s="1"/>
  <c r="G44" i="45"/>
  <c r="H44" i="45" s="1"/>
  <c r="I44" i="45" s="1"/>
  <c r="D44" i="45"/>
  <c r="L43" i="45"/>
  <c r="M43" i="45" s="1"/>
  <c r="G43" i="45"/>
  <c r="H43" i="45" s="1"/>
  <c r="I43" i="45" s="1"/>
  <c r="D43" i="45"/>
  <c r="L42" i="45"/>
  <c r="M42" i="45" s="1"/>
  <c r="H42" i="45"/>
  <c r="I42" i="45" s="1"/>
  <c r="G42" i="45"/>
  <c r="D42" i="45"/>
  <c r="M41" i="45"/>
  <c r="L41" i="45"/>
  <c r="G41" i="45"/>
  <c r="H41" i="45" s="1"/>
  <c r="I41" i="45" s="1"/>
  <c r="D41" i="45"/>
  <c r="L40" i="45"/>
  <c r="M40" i="45" s="1"/>
  <c r="H40" i="45"/>
  <c r="I40" i="45" s="1"/>
  <c r="G40" i="45"/>
  <c r="D40" i="45"/>
  <c r="M39" i="45"/>
  <c r="L39" i="45"/>
  <c r="I39" i="45"/>
  <c r="G39" i="45"/>
  <c r="H39" i="45" s="1"/>
  <c r="D39" i="45"/>
  <c r="L38" i="45"/>
  <c r="M38" i="45" s="1"/>
  <c r="G38" i="45"/>
  <c r="H38" i="45" s="1"/>
  <c r="I38" i="45" s="1"/>
  <c r="D38" i="45"/>
  <c r="L37" i="45"/>
  <c r="M37" i="45" s="1"/>
  <c r="G37" i="45"/>
  <c r="H37" i="45" s="1"/>
  <c r="I37" i="45" s="1"/>
  <c r="D37" i="45"/>
  <c r="L36" i="45"/>
  <c r="M36" i="45" s="1"/>
  <c r="G36" i="45"/>
  <c r="H36" i="45" s="1"/>
  <c r="I36" i="45" s="1"/>
  <c r="D36" i="45"/>
  <c r="L35" i="45"/>
  <c r="M35" i="45" s="1"/>
  <c r="G35" i="45"/>
  <c r="H35" i="45" s="1"/>
  <c r="I35" i="45" s="1"/>
  <c r="D35" i="45"/>
  <c r="L34" i="45"/>
  <c r="M34" i="45" s="1"/>
  <c r="G34" i="45"/>
  <c r="H34" i="45" s="1"/>
  <c r="I34" i="45" s="1"/>
  <c r="D34" i="45"/>
  <c r="L33" i="45"/>
  <c r="M33" i="45" s="1"/>
  <c r="G33" i="45"/>
  <c r="H33" i="45" s="1"/>
  <c r="I33" i="45" s="1"/>
  <c r="D33" i="45"/>
  <c r="L32" i="45"/>
  <c r="M32" i="45" s="1"/>
  <c r="G32" i="45"/>
  <c r="H32" i="45" s="1"/>
  <c r="I32" i="45" s="1"/>
  <c r="D32" i="45"/>
  <c r="L31" i="45"/>
  <c r="M31" i="45" s="1"/>
  <c r="G31" i="45"/>
  <c r="H31" i="45" s="1"/>
  <c r="I31" i="45" s="1"/>
  <c r="D31" i="45"/>
  <c r="L30" i="45"/>
  <c r="M30" i="45" s="1"/>
  <c r="G30" i="45"/>
  <c r="H30" i="45" s="1"/>
  <c r="I30" i="45" s="1"/>
  <c r="D30" i="45"/>
  <c r="L29" i="45"/>
  <c r="M29" i="45" s="1"/>
  <c r="G29" i="45"/>
  <c r="H29" i="45" s="1"/>
  <c r="I29" i="45" s="1"/>
  <c r="D29" i="45"/>
  <c r="L28" i="45"/>
  <c r="M28" i="45" s="1"/>
  <c r="G28" i="45"/>
  <c r="H28" i="45" s="1"/>
  <c r="I28" i="45" s="1"/>
  <c r="D28" i="45"/>
  <c r="L27" i="45"/>
  <c r="M27" i="45" s="1"/>
  <c r="G27" i="45"/>
  <c r="H27" i="45" s="1"/>
  <c r="I27" i="45" s="1"/>
  <c r="D27" i="45"/>
  <c r="L26" i="45"/>
  <c r="M26" i="45" s="1"/>
  <c r="G26" i="45"/>
  <c r="H26" i="45" s="1"/>
  <c r="I26" i="45" s="1"/>
  <c r="D26" i="45"/>
  <c r="L25" i="45"/>
  <c r="M25" i="45" s="1"/>
  <c r="G25" i="45"/>
  <c r="H25" i="45" s="1"/>
  <c r="I25" i="45" s="1"/>
  <c r="D25" i="45"/>
  <c r="L24" i="45"/>
  <c r="M24" i="45" s="1"/>
  <c r="G24" i="45"/>
  <c r="H24" i="45" s="1"/>
  <c r="I24" i="45" s="1"/>
  <c r="D24" i="45"/>
  <c r="L23" i="45"/>
  <c r="M23" i="45" s="1"/>
  <c r="G23" i="45"/>
  <c r="H23" i="45" s="1"/>
  <c r="I23" i="45" s="1"/>
  <c r="D23" i="45"/>
  <c r="L22" i="45"/>
  <c r="M22" i="45" s="1"/>
  <c r="G22" i="45"/>
  <c r="H22" i="45" s="1"/>
  <c r="I22" i="45" s="1"/>
  <c r="D22" i="45"/>
  <c r="L21" i="45"/>
  <c r="M21" i="45" s="1"/>
  <c r="G21" i="45"/>
  <c r="H21" i="45" s="1"/>
  <c r="I21" i="45" s="1"/>
  <c r="D21" i="45"/>
  <c r="L20" i="45"/>
  <c r="M20" i="45" s="1"/>
  <c r="G20" i="45"/>
  <c r="H20" i="45" s="1"/>
  <c r="I20" i="45" s="1"/>
  <c r="D20" i="45"/>
  <c r="L19" i="45"/>
  <c r="M19" i="45" s="1"/>
  <c r="G19" i="45"/>
  <c r="H19" i="45" s="1"/>
  <c r="I19" i="45" s="1"/>
  <c r="D19" i="45"/>
  <c r="L18" i="45"/>
  <c r="M18" i="45" s="1"/>
  <c r="G18" i="45"/>
  <c r="H18" i="45" s="1"/>
  <c r="I18" i="45" s="1"/>
  <c r="D18" i="45"/>
  <c r="L17" i="45"/>
  <c r="M17" i="45" s="1"/>
  <c r="G17" i="45"/>
  <c r="H17" i="45" s="1"/>
  <c r="I17" i="45" s="1"/>
  <c r="D17" i="45"/>
  <c r="L16" i="45"/>
  <c r="M16" i="45" s="1"/>
  <c r="G16" i="45"/>
  <c r="H16" i="45" s="1"/>
  <c r="I16" i="45" s="1"/>
  <c r="D16" i="45"/>
  <c r="L15" i="45"/>
  <c r="M15" i="45" s="1"/>
  <c r="G15" i="45"/>
  <c r="H15" i="45" s="1"/>
  <c r="I15" i="45" s="1"/>
  <c r="D15" i="45"/>
  <c r="L14" i="45"/>
  <c r="M14" i="45" s="1"/>
  <c r="G14" i="45"/>
  <c r="H14" i="45" s="1"/>
  <c r="I14" i="45" s="1"/>
  <c r="D14" i="45"/>
  <c r="L13" i="45"/>
  <c r="M13" i="45" s="1"/>
  <c r="G13" i="45"/>
  <c r="H13" i="45" s="1"/>
  <c r="I13" i="45" s="1"/>
  <c r="D13" i="45"/>
  <c r="L12" i="45"/>
  <c r="M12" i="45" s="1"/>
  <c r="G12" i="45"/>
  <c r="H12" i="45" s="1"/>
  <c r="I12" i="45" s="1"/>
  <c r="D12" i="45"/>
  <c r="L11" i="45"/>
  <c r="M11" i="45" s="1"/>
  <c r="G11" i="45"/>
  <c r="H11" i="45" s="1"/>
  <c r="I11" i="45" s="1"/>
  <c r="D11" i="45"/>
  <c r="L10" i="45"/>
  <c r="M10" i="45" s="1"/>
  <c r="G10" i="45"/>
  <c r="H10" i="45" s="1"/>
  <c r="I10" i="45" s="1"/>
  <c r="D10" i="45"/>
  <c r="L9" i="45"/>
  <c r="M9" i="45" s="1"/>
  <c r="G9" i="45"/>
  <c r="H9" i="45" s="1"/>
  <c r="I9" i="45" s="1"/>
  <c r="D9" i="45"/>
  <c r="L8" i="45"/>
  <c r="M8" i="45" s="1"/>
  <c r="G8" i="45"/>
  <c r="H8" i="45" s="1"/>
  <c r="I8" i="45" s="1"/>
  <c r="D8" i="45"/>
  <c r="L7" i="45"/>
  <c r="M7" i="45" s="1"/>
  <c r="G7" i="45"/>
  <c r="H7" i="45" s="1"/>
  <c r="I7" i="45" s="1"/>
  <c r="D7" i="45"/>
  <c r="L6" i="45"/>
  <c r="M6" i="45" s="1"/>
  <c r="G6" i="45"/>
  <c r="H6" i="45" s="1"/>
  <c r="I6" i="45" s="1"/>
  <c r="D6" i="45"/>
  <c r="L5" i="45"/>
  <c r="M5" i="45" s="1"/>
  <c r="G5" i="45"/>
  <c r="H5" i="45" s="1"/>
  <c r="I5" i="45" s="1"/>
  <c r="D5" i="45"/>
  <c r="L4" i="45"/>
  <c r="M4" i="45" s="1"/>
  <c r="G4" i="45"/>
  <c r="H4" i="45" s="1"/>
  <c r="I4" i="45" s="1"/>
  <c r="D4" i="45"/>
  <c r="L3" i="45"/>
  <c r="M3" i="45" s="1"/>
  <c r="G3" i="45"/>
  <c r="H3" i="45" s="1"/>
  <c r="I3" i="45" s="1"/>
  <c r="D3" i="45"/>
  <c r="L2" i="45"/>
  <c r="M2" i="45" s="1"/>
  <c r="G2" i="45"/>
  <c r="H2" i="45" s="1"/>
  <c r="I2" i="45" s="1"/>
  <c r="D2" i="45"/>
  <c r="M2" i="46" l="1"/>
  <c r="M62" i="45"/>
  <c r="M73" i="45"/>
  <c r="M81" i="45"/>
  <c r="M58" i="45"/>
  <c r="M66" i="45"/>
  <c r="M69" i="45"/>
  <c r="M77" i="45"/>
  <c r="L84" i="45"/>
  <c r="L85" i="45"/>
  <c r="L86" i="45"/>
  <c r="L87" i="45"/>
  <c r="M90" i="46" l="1"/>
  <c r="N90" i="46"/>
  <c r="M87" i="45"/>
  <c r="M86" i="45"/>
  <c r="M85" i="45"/>
  <c r="M84" i="45"/>
  <c r="M90" i="45" s="1"/>
  <c r="L90" i="45"/>
  <c r="D101" i="38" l="1"/>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D6" i="38"/>
  <c r="D5" i="38"/>
  <c r="D4" i="38"/>
  <c r="D3" i="38"/>
  <c r="D2" i="38"/>
</calcChain>
</file>

<file path=xl/sharedStrings.xml><?xml version="1.0" encoding="utf-8"?>
<sst xmlns="http://schemas.openxmlformats.org/spreadsheetml/2006/main" count="786" uniqueCount="137">
  <si>
    <t>ΜΟΝΑΔΑ ΜΕΤΡΗΣΗΣ</t>
  </si>
  <si>
    <t>Α/Α</t>
  </si>
  <si>
    <t>ΠΕΡΙΓΡΑΦΗ</t>
  </si>
  <si>
    <t>ΣΥΝΟΛΟ</t>
  </si>
  <si>
    <t>ΤΙΜΗ ΜΟΝΑΔΟΣ</t>
  </si>
  <si>
    <t>ΜΟΝΑΔΑ ΜΕΡΗΣΗΣ</t>
  </si>
  <si>
    <t>ΤΙΜΗ ΠΑΛΙΑΣ ΣΥΜΒΑΣΗΣ</t>
  </si>
  <si>
    <t>ΠΟΣΟΤΗΤΑ ΕΝΟΣ ΕΤΟΥΣ</t>
  </si>
  <si>
    <t>ΠΟΣΟΤΗΤΑ ΔΥΟ ΕΤΩΝ</t>
  </si>
  <si>
    <t xml:space="preserve">ΦΠΑ </t>
  </si>
  <si>
    <t>ΠΑΛΙΟΣ ΠΡΟΫΠΟΛΟΓΙΣΜΟΣ 1 ΕΤΟΥΣ ΠΡΟ ΦΠΑ</t>
  </si>
  <si>
    <t>ΠΑΛΙΟΣ ΠΡΟΫΠΟΛΟΓΙΣΜΟΣ 1 ΕΤΟΥΣ ΜΕ ΦΠΑ</t>
  </si>
  <si>
    <t>ΠΑΛΙΟΣ ΠΡΟΫΠΟΛΟΓΙΣΜΟΣ 2 ΕΤΩΝ ΜΕ ΦΠΑ</t>
  </si>
  <si>
    <t>ΠΡΟΫΠΟΛΟΓΙΣΜΟΣ 1 ΕΤΟΥΣ ΠΡΟ ΦΠΑ</t>
  </si>
  <si>
    <t>ΠΡΟΫΠΟΛΟΓΙΣΜΟΣ 2 ΕΤΩΝ ΠΡΟ ΦΠΑ</t>
  </si>
  <si>
    <t>ΑΠΑΙΤΗΣΗ</t>
  </si>
  <si>
    <t>ΑΠΑΝΤΗΣΗ/ΤΕΚΜΗΡΙΩΣΗ</t>
  </si>
  <si>
    <t>ΠΑΡΑΠΟΜΠΗ</t>
  </si>
  <si>
    <t>ΝΑΙ</t>
  </si>
  <si>
    <t>ΤΕΧΝΙΚΕΣ ΠΡΟΔΙΑΓΡΑΦΕΣ ΕΙΔΩΝ</t>
  </si>
  <si>
    <r>
      <rPr>
        <b/>
        <sz val="9"/>
        <rFont val="Tahoma"/>
        <family val="2"/>
        <charset val="161"/>
      </rPr>
      <t xml:space="preserve">ΧΑΡΤΙ ΑΠΟΣΤΕΙΡΩΣΗΣ  </t>
    </r>
    <r>
      <rPr>
        <sz val="9"/>
        <rFont val="Tahoma"/>
        <family val="2"/>
        <charset val="161"/>
      </rPr>
      <t xml:space="preserve">                                                                                                  • Να πληρεί τις διεθνείς προδιαγραφές.
• Να είναι από non-woven, συνθετικό υλικό.
• Nα είναι κατάλληλο για συσκευασία βαρέων αντικειμένων.
• Να είναι ανθεκτικό και μαλακό 
• Να μην αφήνει αιωρούμενα σωματίδια κατά τη χρήση 
• Να είναι υδατοαπωθητικό και στις αλκοόλες.
• Να είναι πορώδες και να μη διαπερνάται από βακτηρίδια.
• Να συμπεριφέρεται σαν ύφασμα
• Να επιτρέπει την είσοδο του ατμού και την έξοδο του αέρος.
• Να είναι υποαλλεργικό και μη τοξικό. 
• Κατά το άνοιγμα του πακέτου, να μην επανέρχονται οι γωνίες προς τα πάνω με αποτέλεσμα να καταργείται ή αποστείρωση.
• Να διαθέτει CE MARK.
• </t>
    </r>
    <r>
      <rPr>
        <b/>
        <sz val="9"/>
        <rFont val="Tahoma"/>
        <family val="2"/>
        <charset val="161"/>
      </rPr>
      <t>Να προσφέρεται σε διαστάσεις 75 x 75 cm,</t>
    </r>
    <r>
      <rPr>
        <sz val="9"/>
        <rFont val="Tahoma"/>
        <family val="2"/>
        <charset val="161"/>
      </rPr>
      <t xml:space="preserve"> 100 x 100 cm, 120 x 120 cm</t>
    </r>
  </si>
  <si>
    <r>
      <rPr>
        <b/>
        <sz val="9"/>
        <rFont val="Tahoma"/>
        <family val="2"/>
        <charset val="161"/>
      </rPr>
      <t>ΧΑΡΤΙ ΑΠΟΣΤΕΙΡΩΣΗΣ</t>
    </r>
    <r>
      <rPr>
        <sz val="9"/>
        <rFont val="Tahoma"/>
        <family val="2"/>
        <charset val="161"/>
      </rPr>
      <t>• Να πληρεί τις διεθνείς προδιαγραφές.
• Να είναι από non-woven, συνθετικό υλικό.
• Nα είναι κατάλληλο για συσκευασία βαρέων αντικειμένων.
• Να είναι ανθεκτικό και μαλακό 
• Να μην αφήνει αιωρούμενα σωματίδια κατά τη χρήση 
• Να είναι υδατοαπωθητικό και στις αλκοόλες.
• Να είναι πορώδες και να μη διαπερνάται από βακτηρίδια.
• Να συμπεριφέρεται σαν ύφασμα
• Να επιτρέπει την είσοδο του ατμού και την έξοδο του αέρος.
• Να είναι υποαλλεργικό και μη τοξικό. 
• Κατά το άνοιγμα του πακέτου, να μην επανέρχονται οι γωνίες προς τα πάνω με αποτέλεσμα να καταργείται ή αποστείρωση.
• Να διαθέτει CE MARK.
•</t>
    </r>
    <r>
      <rPr>
        <b/>
        <sz val="9"/>
        <rFont val="Tahoma"/>
        <family val="2"/>
        <charset val="161"/>
      </rPr>
      <t xml:space="preserve"> Να προσφέρεται σε διαστάσεις  100 X 100cm.  </t>
    </r>
    <r>
      <rPr>
        <sz val="9"/>
        <rFont val="Tahoma"/>
        <family val="2"/>
        <charset val="161"/>
      </rPr>
      <t xml:space="preserve">       </t>
    </r>
  </si>
  <si>
    <r>
      <rPr>
        <b/>
        <sz val="9"/>
        <rFont val="Tahoma"/>
        <family val="2"/>
        <charset val="161"/>
      </rPr>
      <t xml:space="preserve">ΧΑΡΤΙ ΑΠΟΣΤΕΙΡΩΣΗΣ </t>
    </r>
    <r>
      <rPr>
        <sz val="9"/>
        <rFont val="Tahoma"/>
        <family val="2"/>
        <charset val="161"/>
      </rPr>
      <t xml:space="preserve">• Να πληρεί τις διεθνείς προδιαγραφές.
• Να είναι από non-woven, συνθετικό υλικό.
• Nα είναι κατάλληλο για συσκευασία βαρέων αντικειμένων.
• Να είναι ανθεκτικό και μαλακό 
• Να μην αφήνει αιωρούμενα σωματίδια κατά τη χρήση 
• Να είναι υδατοαπωθητικό και στις αλκοόλες.
• Να είναι πορώδες και να μη διαπερνάται από βακτηρίδια.
• Να συμπεριφέρεται σαν ύφασμα
• Να επιτρέπει την είσοδο του ατμού και την έξοδο του αέρος.
• Να είναι υποαλλεργικό και μη τοξικό. 
• Κατά το άνοιγμα του πακέτου, να μην επανέρχονται οι γωνίες προς τα πάνω με αποτέλεσμα να καταργείται ή αποστείρωση.
• Να διαθέτει CE MARK.
</t>
    </r>
    <r>
      <rPr>
        <b/>
        <sz val="9"/>
        <rFont val="Tahoma"/>
        <family val="2"/>
        <charset val="161"/>
      </rPr>
      <t xml:space="preserve">• Να προσφέρεται σε διαστάσεις , 120 Χ 120 cm.         </t>
    </r>
  </si>
  <si>
    <r>
      <rPr>
        <b/>
        <sz val="9"/>
        <rFont val="Tahoma"/>
        <family val="2"/>
        <charset val="161"/>
      </rPr>
      <t>ΧΑΡΤΙ ΑΠΟΣΤΕΙΡΩΣΗΣ NON-WOVEN  ΕΝΑΛΛΑΣΣΟΜΕΝΑ ΑΤΜΟΥ – ΒΑΡΕΩΝ ΔΙΣΚΩΝ ΕΡΓΑΛΕΙΩΝ (120x120 cm)</t>
    </r>
    <r>
      <rPr>
        <sz val="9"/>
        <rFont val="Tahoma"/>
        <family val="2"/>
        <charset val="161"/>
      </rPr>
      <t xml:space="preserve">  Να αποτελούνται από κυτταρικές και συνθετικές ίνες βάρους μεγαλύτερου των 65 gr/m2 ή να είναι πολυστρωματικό υλικό πλήρως συνθετικών ινών (5 στρώματα τουλάχιστον), βάρους από 55 gr/m2 και  πλέον. 
Να φέρουν τις λοιπές προδιαγραφές των χαρτιών αποστείρωσης. 
                                                                                         </t>
    </r>
  </si>
  <si>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100Χ 200 m., περίπου</t>
    </r>
  </si>
  <si>
    <r>
      <rPr>
        <b/>
        <sz val="9"/>
        <rFont val="Tahoma"/>
        <family val="2"/>
        <charset val="161"/>
      </rPr>
      <t xml:space="preserve">ΡΟΛΑ ΑΠΟΣΤΕΙΡΩΣΗΣ (ΧΩΡΙΣ ΠΙΕΤΑ) </t>
    </r>
    <r>
      <rPr>
        <sz val="9"/>
        <rFont val="Tahoma"/>
        <family val="2"/>
        <charset val="161"/>
      </rPr>
      <t xml:space="preserve">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150 Χ 200 m., περίπου</t>
    </r>
  </si>
  <si>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200 Χ 200 m., περίπου</t>
    </r>
  </si>
  <si>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250 Χ 200 m., περίπου</t>
    </r>
  </si>
  <si>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300 Χ 200 m περίπου</t>
    </r>
  </si>
  <si>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400 Χ 200 m περίπου</t>
    </r>
  </si>
  <si>
    <r>
      <rPr>
        <b/>
        <sz val="9"/>
        <rFont val="Tahoma"/>
        <family val="2"/>
        <charset val="161"/>
      </rPr>
      <t xml:space="preserve"> ΡΟΛΑ ΑΠΟΣΤΕΙΡΩΣΗΣ (ΜΕ ΠΙΕΤΑ)</t>
    </r>
    <r>
      <rPr>
        <sz val="9"/>
        <rFont val="Tahoma"/>
        <family val="2"/>
        <charset val="161"/>
      </rPr>
      <t xml:space="preserve">   Ρολά από χαρτί και διάφανες πολυμερές μεγάλης αντοχής και ισχυρού φράγματος κατά των μικροβίων. 
Να αναγράφεται η παρτίδα παραγωγής για εύκολο εντοπισμό κατασκευαστικού λάθους Διάσταση </t>
    </r>
    <r>
      <rPr>
        <b/>
        <sz val="9"/>
        <rFont val="Tahoma"/>
        <family val="2"/>
        <charset val="161"/>
      </rPr>
      <t>150 Χ 100 m περίπου</t>
    </r>
  </si>
  <si>
    <r>
      <rPr>
        <b/>
        <sz val="9"/>
        <rFont val="Tahoma"/>
        <family val="2"/>
        <charset val="161"/>
      </rPr>
      <t>ΡΟΛΑ ΑΠΟΣΤΕΙΡΩΣΗΣ (ΜΕ ΠΙΕΤΑ)</t>
    </r>
    <r>
      <rPr>
        <sz val="9"/>
        <rFont val="Tahoma"/>
        <family val="2"/>
        <charset val="161"/>
      </rPr>
      <t xml:space="preserve">   Ρολά από χαρτί και διάφανες πολυμερές μεγάλης αντοχής και ισχυρού φράγματος κατά των μικροβίων. 
Να αναγράφεται η παρτίδα παραγωγής για εύκολο εντοπισμό κατασκευαστικού λάθους Διάσταση </t>
    </r>
    <r>
      <rPr>
        <b/>
        <sz val="9"/>
        <rFont val="Tahoma"/>
        <family val="2"/>
        <charset val="161"/>
      </rPr>
      <t>200  Χ 100 m περίπου</t>
    </r>
  </si>
  <si>
    <r>
      <rPr>
        <b/>
        <sz val="9"/>
        <rFont val="Tahoma"/>
        <family val="2"/>
        <charset val="161"/>
      </rPr>
      <t>ΡΟΛΑ ΑΠΟΣΤΕΙΡΩΣΗΣ (ΜΕ ΠΙΕΤΑ)</t>
    </r>
    <r>
      <rPr>
        <sz val="9"/>
        <rFont val="Tahoma"/>
        <family val="2"/>
        <charset val="161"/>
      </rPr>
      <t xml:space="preserve">   Ρολά από χαρτί και διάφανες πολυμερές μεγάλης αντοχής και ισχυρού φράγματος κατά των μικροβίων. 
Να αναγράφεται η παρτίδα παραγωγής για εύκολο εντοπισμό κατασκευαστικού λάθους </t>
    </r>
    <r>
      <rPr>
        <b/>
        <sz val="9"/>
        <rFont val="Tahoma"/>
        <family val="2"/>
        <charset val="161"/>
      </rPr>
      <t xml:space="preserve">Διάσταση 250 Χ 100m </t>
    </r>
    <r>
      <rPr>
        <sz val="9"/>
        <rFont val="Tahoma"/>
        <family val="2"/>
        <charset val="161"/>
      </rPr>
      <t>περίπου</t>
    </r>
  </si>
  <si>
    <r>
      <rPr>
        <b/>
        <sz val="9"/>
        <rFont val="Tahoma"/>
        <family val="2"/>
        <charset val="161"/>
      </rPr>
      <t>ΡΟΛΑ ΑΠΟΣΤΕΙΡΩΣΗΣ (ΜΕ ΠΙΕΤΑ)</t>
    </r>
    <r>
      <rPr>
        <sz val="9"/>
        <rFont val="Tahoma"/>
        <family val="2"/>
        <charset val="161"/>
      </rPr>
      <t xml:space="preserve">   Ρολά από χαρτί και διάφανες πολυμερές μεγάλης αντοχής και ισχυρού φράγματος κατά των μικροβίων. 
Να αναγράφεται η παρτίδα παραγωγής για εύκολο εντοπισμό κατασκευαστικού λάθους </t>
    </r>
    <r>
      <rPr>
        <b/>
        <sz val="9"/>
        <rFont val="Tahoma"/>
        <family val="2"/>
        <charset val="161"/>
      </rPr>
      <t>Διάσταση 300 Χ 100 m</t>
    </r>
    <r>
      <rPr>
        <sz val="9"/>
        <rFont val="Tahoma"/>
        <family val="2"/>
        <charset val="161"/>
      </rPr>
      <t xml:space="preserve"> </t>
    </r>
    <r>
      <rPr>
        <b/>
        <sz val="9"/>
        <rFont val="Tahoma"/>
        <family val="2"/>
        <charset val="161"/>
      </rPr>
      <t>περίπου</t>
    </r>
  </si>
  <si>
    <r>
      <rPr>
        <b/>
        <sz val="9"/>
        <rFont val="Tahoma"/>
        <family val="2"/>
        <charset val="161"/>
      </rPr>
      <t>ΘΗΚΕΣ ΑΠΟΣΤΕΙΡΩΣΗΣ ΑΠΛΕΣ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150 Χ 300</t>
    </r>
    <r>
      <rPr>
        <sz val="9"/>
        <rFont val="Tahoma"/>
        <family val="2"/>
        <charset val="161"/>
      </rPr>
      <t xml:space="preserve"> </t>
    </r>
    <r>
      <rPr>
        <b/>
        <sz val="9"/>
        <rFont val="Tahoma"/>
        <family val="2"/>
        <charset val="161"/>
      </rPr>
      <t xml:space="preserve">mm        • Να είναι κατασκευασμένες, σύμφωνα με τις διεθνείς προδιαγραφές. 
• Να υπάρχουν μεγάλου μεγέθους δείκτες για αποστείρωση και να είναι κατάλληλες για αποστείρωση ατμού  και  οξειδίου του αιθυλενίου. 
• Οι δείκτες να  έχουν ευδιάκριτη χρωματική μεταβολή. Να είναι τοποθετημένοι μεταξύ των δύο στρωμάτων, εξαλείφοντας τελείως τον κίνδυνο να έρθουν σε επαφή οι χημικές ουσίες του δείκτη με το προς αποστείρωση υλικό.
• Η χάρτινη πλευρά να είναι ανθεκτική.
• Κατά τη διάρκεια του ανοίγματος να διαχωρίζεται τέλεια το πλαστικό από το χαρτί, χωρίς να σκίζεται το χαρτί, εκμηδενίζοντας τον κίνδυνο να περάσουν μικρόβια από έξω προς τα μέσα.
• Η πλαστική πλευρά να είναι  ανθεκτική, μαλακή και να μην ζαρώνει μετά τον κλιβανισμό.
• Η πλαϊνή συγκολλητική επιφάνεια να είναι μεγίστης αντοχής, έτσι ώστε να μην ανοίγει από την πίεση του βάρους των εργαλείων και να μην αφήνει ίχνη κατά το άνοιγμα. 
</t>
    </r>
  </si>
  <si>
    <r>
      <rPr>
        <b/>
        <sz val="9"/>
        <rFont val="Tahoma"/>
        <family val="2"/>
        <charset val="161"/>
      </rPr>
      <t>ΘΗΚΕΣ ΑΠΟΣΤΕΙΡΩΣΗΣ ΑΠΛΕΣ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200 Χ 340 mm</t>
    </r>
  </si>
  <si>
    <r>
      <rPr>
        <b/>
        <sz val="9"/>
        <rFont val="Tahoma"/>
        <family val="2"/>
        <charset val="161"/>
      </rPr>
      <t>ΘΗΚΕΣ ΑΠΟΣΤΕΙΡΩΣΗΣ ΑΠΛΕΣ</t>
    </r>
    <r>
      <rPr>
        <sz val="9"/>
        <rFont val="Tahoma"/>
        <family val="2"/>
        <charset val="161"/>
      </rPr>
      <t xml:space="preserve">                                                                                
Να προσφέρονται σε διαστάσεις, ώστε να καλύπτονται οι αντίστοιχες ανάγκες μας ανά χρονική περίοδο</t>
    </r>
    <r>
      <rPr>
        <b/>
        <sz val="9"/>
        <rFont val="Tahoma"/>
        <family val="2"/>
        <charset val="161"/>
      </rPr>
      <t xml:space="preserve"> Διάσταση 300 Χ 430</t>
    </r>
    <r>
      <rPr>
        <sz val="9"/>
        <rFont val="Tahoma"/>
        <family val="2"/>
        <charset val="161"/>
      </rPr>
      <t xml:space="preserve"> </t>
    </r>
    <r>
      <rPr>
        <b/>
        <sz val="9"/>
        <rFont val="Tahoma"/>
        <family val="2"/>
        <charset val="161"/>
      </rPr>
      <t>mm</t>
    </r>
  </si>
  <si>
    <r>
      <t xml:space="preserve">ΤΑΙΝΙΑ (ΜΑΡΤΥΡΑΣ) ΑΠΟΣΤΕΙΡΩΣΗΣ ΑΤΜΟΥ ΣΕ ΡΟΛΟ                                                 </t>
    </r>
    <r>
      <rPr>
        <sz val="9"/>
        <rFont val="Tahoma"/>
        <family val="2"/>
        <charset val="161"/>
      </rPr>
      <t xml:space="preserve">Χημικός εξωτερικός δείκτης-ταινία, υγρού κλιβάνου, αυτοκόλλητη χάρτινη </t>
    </r>
    <r>
      <rPr>
        <b/>
        <sz val="9"/>
        <rFont val="Tahoma"/>
        <family val="2"/>
        <charset val="161"/>
      </rPr>
      <t>με διαστάσεις 3/4 ιντσών περίπου  σε ρολό των 50m, 
με χρωματική αλλαγή σε όλο το μήκος, 
να έχει ισχυρή κολλητική ιδιότητα, 
να μην αποκολλάται κατά την διάρκεια του κλιβανισμού,
να μην αφήνει υπολείμματα κατά την αφαίρεση της και 
να αναγράφεται η ημερομηνία λήξης σε κάθε ρολό.</t>
    </r>
    <r>
      <rPr>
        <sz val="9"/>
        <rFont val="Tahoma"/>
        <family val="2"/>
        <charset val="161"/>
      </rPr>
      <t xml:space="preserve">
</t>
    </r>
    <r>
      <rPr>
        <b/>
        <sz val="9"/>
        <rFont val="Tahoma"/>
        <family val="2"/>
        <charset val="161"/>
      </rPr>
      <t xml:space="preserve">
</t>
    </r>
  </si>
  <si>
    <r>
      <t xml:space="preserve">ΕΤΙΚΕΤΕΣ ΓΙΑ CONTAINER </t>
    </r>
    <r>
      <rPr>
        <sz val="9"/>
        <rFont val="Tahoma"/>
        <family val="2"/>
        <charset val="161"/>
      </rPr>
      <t xml:space="preserve">χειρουργικών εργαλείων.                                                     Καρτελάκια (χάρτινες αυτοκόλλητες  ετικέτες ) κουτιών αποστείρωσης. . Να προσφέρονται σε διαστάσεις 53,5x36mm και 65x36 mm. </t>
    </r>
    <r>
      <rPr>
        <b/>
        <sz val="9"/>
        <rFont val="Tahoma"/>
        <family val="2"/>
        <charset val="161"/>
      </rPr>
      <t>Να διαθέτουν δείκτη αλλαγής χρώματος όταν εκτίθενται σε συνθήκες αποστείρωσης. Να φέρουν ένδειξη για αναγραφή έναρξης και λήξης αποστείρωσης με αρίθμηση του φορτίου κλιβανισμού και όνομα συσκευαστή.</t>
    </r>
  </si>
  <si>
    <r>
      <t xml:space="preserve">ΔΕΙΚΤΗΣ ΒΙΟΛΟΓΙΚΟΣ ΚΛΙΒΑΝΟΥ ΑΤΜΟΥ (ΑΜΠΟΥΛΕΣ)  </t>
    </r>
    <r>
      <rPr>
        <sz val="9"/>
        <rFont val="Tahoma"/>
        <family val="2"/>
        <charset val="161"/>
      </rPr>
      <t xml:space="preserve">Οι βιολογικοί δείκτες να είναι φιαλίδια με θρεπτικό υγρό και πληθυσμό σπόρων ανά λωρίδα σύμφωνα με το πρότυπο EN ISO 11138-1-3.    • Να προσφέρεται δωρεάν η συσκευή του επωαστήρα για τους βιολογικούς δείκτες και να διατίθενται τουλάχιστον με 12 θέσεις επώασης και ενδείξεις λειτουργίας (οπτική - ηχητική σήμανση).
• Να είναι κατάλληλοι για κύκλους αποστείρωσης 121οC -135οC  του κλιβάνου ατμού και να φέρουν πιστοποιητικό ασφαλείας όσον αφορά το είδος και τον αριθμό των σπόρων. 
• Τόσο στην ατομική συσκευασία όσο και εξωτερικά να αναγράφεται η ημερομηνία λήξεως και ο κωδικός παραγωγής. 
• Η ετικέτα τεκμηρίωσης να αντέχει στις συνθήκες κλιβανισμού χωρίς να φθείρεται και να ξεκολλάει εύκολα.
• Κάθε πακέτο δεικτών να συνοδεύεται από τεχνικές οδηγίες –πληροφορίες όπως: βασικές παραμέτρους που έχει σχεδιαστεί να ανιχνεύει, αναμενόμενη αλλαγή μετά την έκθεση στο μέσο αποστείρωσης, ημερομηνία παραγωγής και λήξεως, κωδικός παραγωγής, συνθήκες αποθήκευσης, οδηγίες χρήσεως στην ελληνική γλώσσα.                                       • Να παρέχει αξιόπιστα αποτελέσματα έπειτα απο επώαση 60'.                                                                                          • Να διαθέτει εκτυπωτή για αρχειοθέτηση των αποτελεσμάτων και διασταύρωση του οπτικού αποτελέσματος
</t>
    </r>
    <r>
      <rPr>
        <b/>
        <sz val="9"/>
        <rFont val="Tahoma"/>
        <family val="2"/>
        <charset val="161"/>
      </rPr>
      <t xml:space="preserve">
</t>
    </r>
  </si>
  <si>
    <r>
      <t xml:space="preserve">ΦΙΛΤΡΑ ΧΑΡΤΙΝΑ ΜΙΑΣ ΧΡΗΣΕΩΣ ΓΙΑ ΜΕΤΑΛΛΙΚΑ ΚΟΥΤΙΑ (CONTAINERS). </t>
    </r>
    <r>
      <rPr>
        <sz val="9"/>
        <rFont val="Tahoma"/>
        <family val="2"/>
        <charset val="161"/>
      </rPr>
      <t xml:space="preserve">Να είναι μιας χρήσεως, με οπή, με χημικό δείκτη στο πάνω μέρος τους. Ο χημικός δείκτης να μην είναι τοξικός.                                    • Μικροπορώδες, για να επιτρέπει μόνο τη διείσδυση του ατμού και να εμποδίζει τους μικροοργανισμούς.
• Να είναι ελαστικό, ώστε να αντέχει στην πίεση κατά την αποστείρωση
• Να αναγράφεται η ημερομηνία λήξης σε κάθε συσκευασία.
• Να υπάρχει έγκριση για το προϊόν από τον ΕΟΦ, καθώς και από την Ευρωπαϊκή Ένωση με την ένδειξη CE τυπωμένη σε κάθε συσκευασία..
</t>
    </r>
    <r>
      <rPr>
        <b/>
        <sz val="9"/>
        <rFont val="Tahoma"/>
        <family val="2"/>
        <charset val="161"/>
      </rPr>
      <t xml:space="preserve">
</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</si>
  <si>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100 Χ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</si>
  <si>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150 Χ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</si>
  <si>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200 Χ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</si>
  <si>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250 Χ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</si>
  <si>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300 X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</si>
  <si>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350  Χ 70 m</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</si>
  <si>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500  Χ 70 m</t>
    </r>
  </si>
  <si>
    <r>
      <rPr>
        <b/>
        <sz val="9"/>
        <rFont val="Tahoma"/>
        <family val="2"/>
        <charset val="161"/>
      </rPr>
      <t xml:space="preserve">ΔΕΙΚΤΕΣ ΓΙΑ ΒΙΟΛΟΓΙΚΟ ΕΛΕΓΧΟ ΤΟΥ ΚΛΙΒΑΝΟΥ ΠΛΑΣΜΑΤΟΣ (ΑΜΠΟΥΛΕΣ) </t>
    </r>
    <r>
      <rPr>
        <sz val="9"/>
        <rFont val="Tahoma"/>
        <family val="2"/>
        <charset val="161"/>
      </rPr>
      <t xml:space="preserve">                                                                                                            Οι βιολογικοί δείκτες να είναι φιαλίδια με θρεπτικό υγρό και πληθυσμό σπόρων ανά λωρίδα σύμφωνα με τα διεθνή πρότυπα.  • Να φέρουν ένδειξη με την αναμενόμενη αλλαγή του δείκτη μετά την έκθεση στο μέσο αποστείρωσης. Η αλλαγή του χρωματισμού να είναι εμφανής και ευδιάκριτη.
• Να είναι συμβατοί με τον κλίβανο πλάσματος του Οίκου HUMAN MEDITEK του νοσοκομείου μας.
• Να παρέχουν αποτέλεσμα σε σύντομο χρονικό διάστημα (ο συντομότερος χρόνος θα προτιμηθεί). 
• Να προσφέρεται, αν και εφ’ όσον ζητηθεί, δωρεάν η συσκευή του επωαστήρα για τους βιολογικούς δείκτες και να διατίθενται τουλάχιστον με 6 θέσεις επώασης, με προστατευτικό καπάκι και ενδείξεις λειτουργίας. 
• Τόσο στην ατομική συσκευασία όσο και εξωτερικά να αναγράφεται η ημερομηνία λήξεως και ο κωδικός παραγωγής. 
• Η ετικέτα τεκμηρίωσης να αντέχει στις συνθήκες κλιβανισμού χωρίς να φθείρεται και να ξεκολλάει εύκολα
• Κάθε πακέτο δεικτών να συνοδεύεται από τεχνικές οδηγίες –πληροφορίες όπως: βασικές παραμέτρους που έχει σχεδιαστεί να ανιχνεύει, αναμενόμενη αλλαγή μετά την έκθεση στο μέσο αποστείρωσης, ημερομηνία παραγωγής και λήξεως, κωδικός παραγωγής, συνθήκες αποθήκευσης, οδηγίες χρήσεως στην ελληνική γλώσσα.
</t>
    </r>
  </si>
  <si>
    <r>
      <t xml:space="preserve">ΒΟΥΡΤΣΕΣ ΚΑΘΑΡΙΣΜΟΥ  ΤΥΠΟΥ ΟΔΟΝΤΟΒΟΥΡΤΣΑΣ,                                      </t>
    </r>
    <r>
      <rPr>
        <sz val="9"/>
        <rFont val="Tahoma"/>
        <family val="2"/>
        <charset val="161"/>
      </rPr>
      <t xml:space="preserve">πολλαπλών χρήσεων, με ατσάλινες τρίχες και πλαστική λαβή. </t>
    </r>
  </si>
  <si>
    <r>
      <rPr>
        <b/>
        <sz val="9"/>
        <rFont val="Tahoma"/>
        <family val="2"/>
        <charset val="161"/>
      </rPr>
      <t xml:space="preserve">ΚΛΙΠ-ΑΣΦΑΛΕΙΕΣ ΓΙΑ ΚΟΥΤΙΑ ΑΠΟΣΤΕΙΡΩΣΗΣ </t>
    </r>
    <r>
      <rPr>
        <sz val="9"/>
        <rFont val="Tahoma"/>
        <family val="2"/>
        <charset val="161"/>
      </rPr>
      <t xml:space="preserve">    • Να είναι κατασκευασμένα  από υλικό αντοχής στον κύκλο αποστείρωσης σε κλίβανο ατμού. 
• Να είναι κατασκευασμένα  από ανθεκτικό πλαστικό ιατρικής ποιότητας με δυνατότητα έλεγχου της διαδικασίας αποστείρωσης σε κλίβανο ατμού (με ενσωματωμένο δείκτη). 
• Να είναι λεπτά και εύχρηστα. 
• Να μπορούν να χρησιμοποιούνται σε όλους τους τύπους  container.
</t>
    </r>
  </si>
  <si>
    <r>
      <rPr>
        <b/>
        <sz val="9"/>
        <rFont val="Tahoma"/>
        <family val="2"/>
        <charset val="161"/>
      </rPr>
      <t>ΠΡΟΣΤΑΤΕΥΤΙΚΑ ΥΛΙΚΑ ΧΕΙΡΟΥΡΓΙΚΩΝ ΕΡΓΑΛΕΙΩΝ</t>
    </r>
    <r>
      <rPr>
        <sz val="9"/>
        <rFont val="Tahoma"/>
        <family val="2"/>
        <charset val="161"/>
      </rPr>
      <t xml:space="preserve">      • Τα ειδικά προστατευτικά υλικά να είναι πολλαπλών χρήσεων.
• Να είναι ειδικά σχεδιασμένα για να προστατεύουν τα άκρα των χειρουργικών εργαλείων από την φθορά κατά τη διάρκεια της αποστείρωσης.
• Να έχουν οπές, ώστε να επιτρέπουν την εύκολη διείσδυση του αποστειρωτικού μέσου (ατμός, αέριο, πλάσμα).
</t>
    </r>
  </si>
  <si>
    <r>
      <rPr>
        <b/>
        <sz val="9"/>
        <rFont val="Tahoma"/>
        <family val="2"/>
        <charset val="161"/>
      </rPr>
      <t>ΧΑΡΤΙ ΕΣΩΤEΡΙΚΗΣ ΕΠΙΣΤΡΩΣΗΣ NON WOVEN</t>
    </r>
    <r>
      <rPr>
        <sz val="9"/>
        <rFont val="Tahoma"/>
        <family val="2"/>
        <charset val="161"/>
      </rPr>
      <t xml:space="preserve">         • Να είναι χαρτί επίστρωσης δίσκων από υλικό NON WOVEN πυκνών στρώσεων και βάρους άνω των 70γρ/τετρ.μετρο 
• Να είναι μαλακό και να εφαρμόζει στο εσωτερικό του δίσκου
• Να έχει υψηλή απορροφητικότητα της υγρασίας άνω του 500% του βάρους του 
• Να μην σχίζεται μετά τη διαδικασία της αποστείρωσης 
• Να προσφέρεται σε διαστάσεις 30Χ60εκ.
</t>
    </r>
  </si>
  <si>
    <r>
      <t>ΚΑΠΕΛΑ ΧΕΙΡΟΥΡΓΕΙΟΥ Αντρικό</t>
    </r>
    <r>
      <rPr>
        <sz val="9"/>
        <rFont val="Tahoma"/>
        <family val="2"/>
        <charset val="161"/>
      </rPr>
      <t xml:space="preserve">, με δέσιμο πίσω.     Μιας χρήσης με δέσιμο πίσω. Μιας χρήσης, Μεγάλο, διάτρητο (ορατή διάτρηση), αντιιδρωτικό, υποαλλεργικό, αντιστατικό, ανθεκτικό στο σκίσιμο, να μην αφήνει ινίδια ή χνούδι, NON WOVEN, να μην γλιστρά. </t>
    </r>
  </si>
  <si>
    <r>
      <t xml:space="preserve">ΚΑΠΕΛΑ ΧΕΙΡΟΥΡΓΕΙΟΥ Γυναικείο, </t>
    </r>
    <r>
      <rPr>
        <sz val="9"/>
        <rFont val="Tahoma"/>
        <family val="2"/>
        <charset val="161"/>
      </rPr>
      <t xml:space="preserve">Γυναικείο, με λάστιχο πίσω. Μιας χρήσης, Μεγάλο, διάτρητο (ορατή διάτρηση), αντιιδρωτικό, υποαλλεργικό, αντιστατικό, ανθεκτικό στο σκίσιμο, να μην αφήνει ινίδια ή χνούδι, NON WOVEN, να μην γλιστρά. 
</t>
    </r>
  </si>
  <si>
    <r>
      <t xml:space="preserve">ΠΟΔΟΝΑΡΙΑΤΕΧΝΙΚΕΣ ΠΡΟΔΙΑΓΡΑΦΕΣ 
</t>
    </r>
    <r>
      <rPr>
        <sz val="9"/>
        <rFont val="Tahoma"/>
        <family val="2"/>
        <charset val="161"/>
      </rPr>
      <t xml:space="preserve">• Από ανθεκτικό υλικό, αντιολισθητικά, ανθεκτικά στο σκίσιμο
• Ενός μεγέθους (one-size)
• Να διαθέτουν σήμανση CE
</t>
    </r>
  </si>
  <si>
    <t>ΜΑΣΚΕΣ ΜΕ ΚΟΡΔΟΝΙΑ ΧΕΙΡΟΥΡΓΕΙΟΥ</t>
  </si>
  <si>
    <r>
      <rPr>
        <b/>
        <sz val="9"/>
        <rFont val="Tahoma"/>
        <family val="2"/>
        <charset val="161"/>
      </rPr>
      <t>ΜΠΛΟΥΖΕΣ ΧΕΙΡΟΥΡΓΕΙΟΥ ΑΠΟΣΤΕΙΡΩΜΕΝΕΣ ΓΙΑ ΔΙΟΥΡΗΘΡΙΚΕΣ ΕΠΕΜΒΑΣΕΙΣ</t>
    </r>
    <r>
      <rPr>
        <sz val="9"/>
        <rFont val="Tahoma"/>
        <family val="2"/>
        <charset val="161"/>
      </rPr>
      <t xml:space="preserve"> Μιας χρήσης, με αναγραφή ημερομηνίας αποστείρωσης και λήξης αποστείρωσης, συσκευασμένες ώστε να μπορούν να φορεθούν με άσηπτη τεχνική, από υλικό NON-WOVEN με συμπεριφορά υφάσματος, υποαλεργικές, υγροαπωθητικές, αεροδιαπερατές, μακριές, ειδικά ενισχυμένες για διουρηθρικές επεμβάσεις και να καλύπτεται η πλάτη για καλύτερη εξασφάλιση άσηπτου χειρουργικού πεδίου. Τα μανίκια να καταλήγουν σε  ενισχυμένη μανσέτα. Μέσα στο πακέτο να υπάρχει απορροφητικό πεδίο για το σκούπισμα των χεριών, προαιρετικά να υπάρχει δυνατότητα δεσίματος απ’ τον ίδιο το χειρουργό.   Μέγεθος </t>
    </r>
    <r>
      <rPr>
        <b/>
        <sz val="9"/>
        <rFont val="Tahoma"/>
        <family val="2"/>
        <charset val="161"/>
      </rPr>
      <t>XXL</t>
    </r>
  </si>
  <si>
    <r>
      <rPr>
        <b/>
        <sz val="9"/>
        <rFont val="Tahoma"/>
        <family val="2"/>
        <charset val="161"/>
      </rPr>
      <t>ΜΠΛΟΥΖΕΣ ΧΕΙΡΟΥΡΓΕΙΟΥ ΑΠΟΣΤΕΙΡΩΜΕΝΕΣ ΓΙΑ ΔΙΟΥΡΗΘΡΙΚΕΣ ΕΠΕΜΒΑΣΕΙΣ</t>
    </r>
    <r>
      <rPr>
        <sz val="9"/>
        <rFont val="Tahoma"/>
        <family val="2"/>
        <charset val="161"/>
      </rPr>
      <t xml:space="preserve"> Μιας χρήσης, με αναγραφή ημερομηνίας αποστείρωσης και λήξης αποστείρωσης, συσκευασμένες ώστε να μπορούν να φορεθούν με άσηπτη τεχνική, από υλικό NON-WOVEN με συμπεριφορά υφάσματος, υποαλεργικές, υγροαπωθητικές, αεροδιαπερατές, μακριές, ειδικά ενισχυμένες για διουρηθρικές επεμβάσεις και να καλύπτεται η πλάτη για καλύτερη εξασφάλιση άσηπτου χειρουργικού πεδίου. Τα μανίκια να καταλήγουν σε  ενισχυμένη μανσέτα. Μέσα στο πακέτο να υπάρχει απορροφητικό πεδίο για το σκούπισμα των χεριών, προαιρετικά να υπάρχει δυνατότητα δεσίματος απ’ τον ίδιο το χειρουργό. Μέγεθος</t>
    </r>
    <r>
      <rPr>
        <b/>
        <sz val="9"/>
        <rFont val="Tahoma"/>
        <family val="2"/>
        <charset val="161"/>
      </rPr>
      <t xml:space="preserve"> XL</t>
    </r>
  </si>
  <si>
    <r>
      <rPr>
        <b/>
        <sz val="9"/>
        <rFont val="Tahoma"/>
        <family val="2"/>
        <charset val="161"/>
      </rPr>
      <t xml:space="preserve">ΙΜΑΤΙΣΜΟΣ ΧΕΙΡΟΥΡΓΕΙΟΥ ΑΠΟΣΤΕΙΡΩΜΕΝΟΣ (SET) ΛΑΠΑΡΟΤΟΜΙΑΣ (ΜΙΑΣ ΧΡΗΣΕΩΣ)  </t>
    </r>
    <r>
      <rPr>
        <sz val="9"/>
        <rFont val="Tahoma"/>
        <family val="2"/>
        <charset val="161"/>
      </rPr>
      <t xml:space="preserve"> α) Να είναι κατασκευασμένο από υλικό non-woven, αδιαφανές &amp; αεροδιαπερατό, υγροαπωθητικό. Να είναι ανθεκτικό, να μην σχίζεται εύκολα, να μην αφήνει ινίδια &amp; χνούδι, β) Να περιέχει ένα (1) κάλυμμα τραπεζιού εργαλειοδοσίας, ένα (1) κάλυμμα τύπου Mayo, ένα σεντόνι λαπαροτομίας με άνοιγμα που περιλαμβάνει σημείο προσωρινής τοποθέτησης εργαλείων προαιρετικά, με διαστάσεις τουλάχιστον 3 m μήκος &amp; 1,80 φάρδος.</t>
    </r>
  </si>
  <si>
    <r>
      <rPr>
        <b/>
        <sz val="9"/>
        <rFont val="Tahoma"/>
        <family val="2"/>
        <charset val="161"/>
      </rPr>
      <t xml:space="preserve">ΙΜΑΤΙΣΜΟΣ ΧΕΙΡΟΥΡΓΕΙΟΥ ΑΠΟΣΤΕΙΡΩΜΕΝΟΣ (SET) ΔΙΟΥΡΗΘΡΙΚΩΝ ΕΠΕΜΒΑΣΕΩΝ (ΜΙΑΣ ΧΡΗΣΕΩΣ)  </t>
    </r>
    <r>
      <rPr>
        <sz val="9"/>
        <rFont val="Tahoma"/>
        <family val="2"/>
        <charset val="161"/>
      </rPr>
      <t xml:space="preserve"> α) Να είναι κατασκευασμένο από υλικό non-woven, αδιαφανές &amp; αεροδιαπερατό, υγροαπωθητικό. Να είναι ανθεκτικό, να μην σχίζεται εύκολα, να μην αφήνει ινίδια &amp; χνούδι. Να υπάρχει δυνατότητα δακτυλικής εξέτασης προστάτη. β) Να περιέχει: ένα(1) κάλυμμα κυστεοσκόπησης σχήματος Τ, διαστάσεων τουλάχιστον 160x230 εκατ., με οπή 7x15 εκατ. τουλάχιστον, ειδική απορροφητική αντιμικροβιακή ενίσχυση, με ειδική θήκη από διάφανο πλαστικό για την συλλογή υγρών, όπου θα υπάρχει δίχτυ μικρού διαμετρήματος οπών για την συγκράτηση ιστοτεμαχίων ή λίθων και κάνουλα απορροής των υγρών, ένα (1) εξωτερικό περίβλημα/κάλυμμα τραπεζιού αποστειρωμένο, αδιάβροχο, ενισχυμένο, διαστάσεων τουλάχιστον  150x180 εκατ., ποδονάρια, πετσέτα (προαιρετικά).</t>
    </r>
  </si>
  <si>
    <r>
      <rPr>
        <b/>
        <sz val="9"/>
        <rFont val="Tahoma"/>
        <family val="2"/>
        <charset val="161"/>
      </rPr>
      <t>SET ΚΑΛΥΨΗΣ ΧΕΙΡΟΥΡΓΙΚΗΣ ΤΡΑΠΕΖΑΣ</t>
    </r>
    <r>
      <rPr>
        <sz val="9"/>
        <rFont val="Tahoma"/>
        <family val="2"/>
        <charset val="161"/>
      </rPr>
      <t xml:space="preserve"> Να αποτελείται από:Αδιάβροχο κάλυμμα χειρουργικής τράπεζας με απορροφητική επίστρωση μεγέθους ικανού για πλήρη κάλυψη. Προαιρετικά: Υποσέντονο μεταφοράς του ασθενούς με αντοχές κατάλληλες για την μεταφορά ασθενών αυξημένου σωματικού βάρους, Ζεύγος επικαλυμμένων πλευρικών προεκτάσεων χειρουργικής τράπεζας, Ιμάντες πρόσδεσης και συγκράτησης άνω άκρων στις προεκτάσεις της χειρουργικής τράπεζας.</t>
    </r>
  </si>
  <si>
    <r>
      <rPr>
        <b/>
        <sz val="9"/>
        <rFont val="Tahoma"/>
        <family val="2"/>
        <charset val="161"/>
      </rPr>
      <t>ΚΑΛΤΣΑ ΧΕΙΡΟΥΡΓΙΚΗ ΑΠΟΣΤΕΙΡΩΜΕΝΗ ΑΔΙΑΒΡΟΧΗ ΓΙΑ ΟΡΘΟΠΕΔΙΚΕΣ ΕΠΕΜΒΑΣΕΙΣ</t>
    </r>
    <r>
      <rPr>
        <sz val="9"/>
        <rFont val="Tahoma"/>
        <family val="2"/>
        <charset val="161"/>
      </rPr>
      <t xml:space="preserve">   Να είναι κατασκευασμένη από ελαστικό , επεκτεινόμενο αδιάβροχο πλαστικό στο εξωτερικό τμήμα και εσωτερική επίστρωση - επικάλυψη βαμβακερού απορροφητικού υλικού. Να ξεδιπλώνεται με άσηπτη τεχνική. Να είναι εύχρηστο. Να είναι ανθεκτικό στο σχίσιμο και να μην αφήνει χνούδι.  Να καλύπτει με ευκολία και ασφάλεια το προς επέμβαση μέλος να διατίθεται σε μεγέθη Small, Medium, Large, X-Large αποστειρωμένη με ακτινοβολία γ' σε ατομική συσκευασία. Να προσφέρεται σε διαστάσεις / νούμερα SMALL, MEDIUM, LARGE-30χ100 περίπου (μέτρηση κατά το δίπλωμα), XLARGE - 33x100 περίπου (μέτρηση κατά το δίπλωμα)</t>
    </r>
  </si>
  <si>
    <t>ΧΕΙΡΟΥΡΓΙΚΑ ΠΕΔΙΑ ΑΔΙΑΦΑΝΗ, ΑΥΤΟΚΟΛΛΗΤΗ ΤΑΙΝΙΑ (ΜΕ ΟΠΗ) Διάσταση 60 x 75 εκ περίπου</t>
  </si>
  <si>
    <t>ΧΕΙΡΟΥΡΓΙΚΑ ΠΕΔΙΑ ΑΔΙΑΦΑΝΗ, ΑΥΤΟΚΟΛΛΗΤΗ ΤΑΙΝΙΑ (ΜΕ ΟΠΗ) Διάσταση 150 x 180 εκ περίπου</t>
  </si>
  <si>
    <r>
      <t>ΚΑΛΥΜΑ ΤΡΑΠΕΖΙΟΥ ΤΥΠΟΥ  MAYO</t>
    </r>
    <r>
      <rPr>
        <sz val="9"/>
        <rFont val="Tahoma"/>
        <family val="2"/>
        <charset val="161"/>
      </rPr>
      <t xml:space="preserve"> </t>
    </r>
    <r>
      <rPr>
        <b/>
        <sz val="9"/>
        <rFont val="Tahoma"/>
        <family val="2"/>
        <charset val="161"/>
      </rPr>
      <t xml:space="preserve">ΑΠΟΣΤΕΙΡΩΜΕΝΟ Μ.Χ.. </t>
    </r>
    <r>
      <rPr>
        <sz val="9"/>
        <rFont val="Tahoma"/>
        <family val="2"/>
        <charset val="161"/>
      </rPr>
      <t>Υγροαπωθητικό, non-woven, 80cmx145cm περίπου</t>
    </r>
  </si>
  <si>
    <r>
      <rPr>
        <b/>
        <sz val="9"/>
        <rFont val="Tahoma"/>
        <family val="2"/>
        <charset val="161"/>
      </rPr>
      <t>ΣΕΤ ΙΣΧΙΟΥ</t>
    </r>
    <r>
      <rPr>
        <sz val="9"/>
        <rFont val="Tahoma"/>
        <family val="2"/>
        <charset val="161"/>
      </rPr>
      <t xml:space="preserve"> Αποστειρωμένο, μιας χρήσεως. Από εξαιρετικής ποιότητας υλικό τριών στρώσεων για χειρουργικές επεμβάσεις μεγάλης διάρκειας με παραγωγή μεγάλης ποσότητας υγρών. Το σετ να περιέχει όλο τον απαραίτητο εξοπλισμό για την κάλυψη του ασθενή για επεμβάσεις ισχίου, όπως ενδεικτικά: 
1 κάλυμμα τραπεζιού χειρουργικών εργαλείων, με ενίσχυση, διαστάσεων  περίπου140 x 190 cm
1 κάλυμμα τραπεζιού εργαλειοδοσίας (mayo), διαστάσεων  περίπου 80 x 145 cm
1 χειρουργικό πεδίο, διαστάσεων  περίπου75 x 90 cm
1 χειρουργικό πεδίο, διαστάσεων  περίπου150 x 150 cm
1 χειρουργικό πεδίο, αυτοκόλλητο, διαστάσεων  περίπου170 x 300 cm
1 χειρουργικό πεδίο με σχισμή, αυτοκόλλητο, διαστάσεων  περίπου 200 x 260 cm
2 έως 3 κολλητικές ταινίες χειρουργείου, διαστάσεων  περίπου10 x 50 cm
1 Ελαστική, αδιάβροχη κάλτσα μεγάλο μέγεθος, διαστάσεων  περίπου 35 x 120 cm(διπλωμένη)
Και προαιρετικά
Χειροπετσέτες, διαστάσεων  περίπου33 x 33 cm
χειρουργική ρόμπα, αδιαπέρατη στα υγρά.
</t>
    </r>
  </si>
  <si>
    <r>
      <rPr>
        <b/>
        <sz val="9"/>
        <rFont val="Tahoma"/>
        <family val="2"/>
        <charset val="161"/>
      </rPr>
      <t>ΣΕΤ ΑΚΡΩΝ</t>
    </r>
    <r>
      <rPr>
        <sz val="9"/>
        <rFont val="Tahoma"/>
        <family val="2"/>
        <charset val="161"/>
      </rPr>
      <t xml:space="preserve"> Αποστειρωμένο, μιας χρήσεως. Από εξαιρετικής ποιότητας υλικό τριών στρώσεων για χειρουργικές επεμβάσεις μεγάλης διάρκειας με παραγωγή μεγάλης ποσότητας υγρών. Το σετ να περιέχει όλο τον απαραίτητο εξοπλισμό για την κάλυψη του ασθενή, όπως ενδεικτικά: 
1 κάλυμμα τραπεζιού χειρουργικών εργαλείων, με ενίσχυση, διαστάσεων  περίπου 140 x 190 cm
1 κάλυμμα τραπεζιού εργαλειοδοσίας (mayo), διαστάσεων  περίπου 80 x 145 cm
1 Ελαστική, αδιάβροχη κάλτσα διαστάσεων  περίπου 25 x 80 cm (διπλωμένη)
1 χειρουργικό πεδίο, διαστάσεων  περίπου 150 x 175 cm
1 χειρουργικό πεδίο άκρων με ελαστική μανσέτα, διαστάσεων  περίπου 200 x 320 cm
2 κολλητικές ταινίες χειρουργείου, διαστάσεων περίπου 10 x 50 cm
Και προαιρετικά
Χειροπετσέτες, διαστάσεων  περίπου 33 x 33 cm
χειρουργική ρόμπα, αδιαπέρατη στα υγρά.
</t>
    </r>
  </si>
  <si>
    <r>
      <rPr>
        <b/>
        <sz val="9"/>
        <rFont val="Tahoma"/>
        <family val="2"/>
        <charset val="161"/>
      </rPr>
      <t>ΣΕΤ ΑΡΘΡΟΣΚΟΠΗΣΗΣ ΓΟΝΑΤΟΣ.</t>
    </r>
    <r>
      <rPr>
        <sz val="9"/>
        <rFont val="Tahoma"/>
        <family val="2"/>
        <charset val="161"/>
      </rPr>
      <t xml:space="preserve"> Αποστειρωμένο, μιας χρήσεως. Από εξαιρετικής ποιότητας υλικό τριών στρώσεων για χειρουργικές επεμβάσεις μεγάλης διάρκειας με παραγωγή μεγάλης ποσότητας υγρών. Το σετ να περιέχει όλο τον απαραίτητο εξοπλισμό για την κάλυψη του ασθενή, όπως ενδεικτικά: 
1 κάλυμμα τραπεζιού χειρουργικών εργαλείων, με ενίσχυση, διαστάσεων  περίπου140 x 190 cm
1 Ελαστική, αδιάβροχη κάλτσα διαστάσεων  περίπου25 x 80 cm(διπλωμένη)
1 χειρουργικό πεδίο, διαστάσεων  περίπου150 x 175 cm
1 χειρουργικό πεδίο αρθροσκόπησης με ελαστική μανσέτα διαστάσεων  περίπου, 200 x 320 cm
2 κολλητικές ταινίες χειρουργείου, διαστάσεων  περίπου 10 x 50 cm
1 περίβλημα καλωδίου κάμερας, διαστάσεων  περίπου 13 x 250 cm
Και προαιρετικά
1 κάλυμμα τραπεζιού εργαλειοδοσίας (mayo), διαστάσεων  περίπου80 x 145 cm
Χειροπετσέτες, διαστάσεων  περίπου, 33 x 33 cm
χειρουργική ρόμπα, αδιαπέρατη στα υγρά
</t>
    </r>
  </si>
  <si>
    <r>
      <rPr>
        <b/>
        <sz val="9"/>
        <rFont val="Tahoma"/>
        <family val="2"/>
        <charset val="161"/>
      </rPr>
      <t>ΚΟΥΒΕΡΤΑ ΘΕΡΜΑΝΣΗΣ ΑΛΟΥΜΙΝΙΟΥ (ΕΝΗΛΙΚΩΝ)</t>
    </r>
    <r>
      <rPr>
        <sz val="9"/>
        <rFont val="Tahoma"/>
        <family val="2"/>
        <charset val="161"/>
      </rPr>
      <t>. 3 στρωμάτων Βαμβακερό –Αλουμίνιο –Πλαστικό, με βαμβακερή επένδυση, για να μην ενοχλείται ο ασθενής . Με επένδυση αλουμινίου, για την αντιμετώπιση της υποθερμίας, με ειδική βαμβακερή, μη υφασμένη, επίστρωση από μονωτικό υλικό μη-αγώγιμο, αντιστατικό και ακτινοδιαπερατό, για την ασφάλεια του ασθενούς κατά τη διάρκεια της ανάνηψης. Να προσφέρεται σε διαστάσεις 210x 120 cm  περίπου</t>
    </r>
  </si>
  <si>
    <r>
      <t>ΒΟΥΡΤΣΕΣ ΧΕΙΡΟΥΡΓΕΙΟΥ ΑΠΟΣΤΕΙΡΩΜΕΝΕΣ, ΜΕ ΑΝΤΙΣΗΠΤΙΚΟ, ΜΙΑΣ ΧΡΗΣΗΣ</t>
    </r>
    <r>
      <rPr>
        <sz val="9"/>
        <rFont val="Tahoma"/>
        <family val="2"/>
        <charset val="161"/>
      </rPr>
      <t xml:space="preserve"> Να είναι εμποτισμένες με PVP IODINE η άλλη εγκεκριμένη αντισηπτική ουσία. Να είναι διπλής όψεως, από μαλακό τρίχωμα και σφουγγάρι. Να μην ερεθίζουν και τραυματίζουν το δέρμα.</t>
    </r>
  </si>
  <si>
    <r>
      <rPr>
        <b/>
        <sz val="9"/>
        <rFont val="Tahoma"/>
        <family val="2"/>
        <charset val="161"/>
      </rPr>
      <t>ΛΑΜΑ – ΝΥΣΤΕΡΙ ΧΕΙΡΟΥΡΓΕΙΟΥ</t>
    </r>
    <r>
      <rPr>
        <sz val="9"/>
        <rFont val="Tahoma"/>
        <family val="2"/>
        <charset val="161"/>
      </rPr>
      <t>. Μιας χρήσης, από ανοξείδωτο ατσάλι, αποστειρωμένες σε ατομική συσκευασία, να φέρουν ημερομηνία λήξης, να προσφέρονται στα μεγέθη 11-15-22.</t>
    </r>
  </si>
  <si>
    <r>
      <rPr>
        <b/>
        <sz val="9"/>
        <rFont val="Tahoma"/>
        <family val="2"/>
        <charset val="161"/>
      </rPr>
      <t>ΛΑΜΑ – ΝΥΣΤΕΡΙ ΧΕΙΡΟΥΡΓΕΙΟΥ ΜΕ ΛΑΒΗ</t>
    </r>
    <r>
      <rPr>
        <sz val="9"/>
        <rFont val="Tahoma"/>
        <family val="2"/>
        <charset val="161"/>
      </rPr>
      <t>, Μιας χρήσης, με πλαστική λαβή, η λάμα να είναι από ανοξείδωτο ατσάλι, αποστειρωμένες σε ατομική συσκευασία, να φέρουν ημερομηνία λήξης,να προσφέρονται στα μεγέθη-11-15–22.</t>
    </r>
  </si>
  <si>
    <r>
      <t>STRIPPER ΚΙΡΣΩΝ STRIPERS</t>
    </r>
    <r>
      <rPr>
        <sz val="9"/>
        <rFont val="Tahoma"/>
        <family val="2"/>
        <charset val="161"/>
      </rPr>
      <t xml:space="preserve"> σαφηνεκτομής, μιας χρήσης, αποστειρωμένα σε ατομική συσκευασία, αποτελούμενα από δυο εκριζωτές πλαστικούς με 3- 4 μπουτόν πλαστικά σε διάφορα μεγέθη και χειρολαβή. Να έχουν ημερομηνία λήξης.</t>
    </r>
  </si>
  <si>
    <r>
      <rPr>
        <b/>
        <sz val="9"/>
        <rFont val="Tahoma"/>
        <family val="2"/>
        <charset val="161"/>
      </rPr>
      <t>ΑΠΟΡΡΟΦΗΤΙΚΟΣ ΤΑΠΗΤΑΣ ΧΕΙΡΟΥΡΓΕΙΟΥ</t>
    </r>
    <r>
      <rPr>
        <sz val="9"/>
        <rFont val="Tahoma"/>
        <family val="2"/>
        <charset val="161"/>
      </rPr>
      <t>, Επικάλυμμα χειρουργικών δαπέδων, μεγάλης απορροφητικής ικανότητας, από παχύ στρώμα non woven, με αντιολισθητική επιφάνεια από πλαστικό φιλμ, μεγάλης αντοχής,  σε διαστάσεις περίπου 80cm x 180cm-200cm</t>
    </r>
  </si>
  <si>
    <r>
      <rPr>
        <b/>
        <sz val="9"/>
        <rFont val="Tahoma"/>
        <family val="2"/>
        <charset val="161"/>
      </rPr>
      <t>ΔΙΑΘΕΡΜΙΕΣ ΜΙΑΣ ΧΡΗΣΕΩΣ (ΜΠΑΤΑΡΙΑΣ) ΟΦΘΑΛΜΟΛΟΓΙΚΕΣ</t>
    </r>
    <r>
      <rPr>
        <sz val="9"/>
        <rFont val="Tahoma"/>
        <family val="2"/>
        <charset val="161"/>
      </rPr>
      <t>.Θερμοκαυτήρες μιας χρήσεως αποστειρωμένοι με εσωτερική μπαταρία για χρήση στην οφθαλμολογική χειρουργική. Να είναι αποστειρωμένες σε ατομική συσκευασία &amp; να αναγράφουν ημερομηνία αποστείρωσης &amp; λήξης.</t>
    </r>
  </si>
  <si>
    <r>
      <rPr>
        <b/>
        <sz val="9"/>
        <rFont val="Tahoma"/>
        <family val="2"/>
        <charset val="161"/>
      </rPr>
      <t>ΔΙΑΘΕΡΜΙΕΣ (STILO) ΜΕ ΚΑΛΩΔΙΟ ΚΑΙ ΜΑΧΑΙΡΙΔΙΟ, ΜΙΑΣ ΧΡΗΣΕΩΣ</t>
    </r>
    <r>
      <rPr>
        <sz val="9"/>
        <rFont val="Tahoma"/>
        <family val="2"/>
        <charset val="161"/>
      </rPr>
      <t>.Στυλό χειρουργικής διαθερμίας, αποστειρωμένο, κατάλληλο για κοπή και αιμόσταση. Να έχουν μεγάλου μήκους καλώδιο (περίπου 3 μέτρων ) το οποίο να εφαρμόζει καλά στη διαθερμία. Να έχουν δύο ευδιάκριτους διακόπτες, ένα  για κάψιμο ιστών και ένα για κόψιμο οι οποίοι να είναι αντοχής. Να υπάρχει δυνατότητα χρησιμοποίησης ηλεκτροδίων σε τύπους μπίλιας, λεπίδας και  βελόνης,. Να είναι αποστειρωμένες σε ατομική συσκευασία &amp; να αναγράφουν ημερομηνία αποστείρωσης &amp; λήξης.</t>
    </r>
  </si>
  <si>
    <t>ΡΙΝΙΚΑ ΤΑΜΠΟΝ Διάσταση 45mm Να  έχουν ημερομηνία λήξης.</t>
  </si>
  <si>
    <t>ΡΙΝΙΚΑ ΤΑΜΠΟΝ Διάσταση 100 mm Να  έχουν ημερομηνία λήξης.</t>
  </si>
  <si>
    <t>ΚΕΦΑΛΟΔΕΣΜΟΣ ΧΕΙΡΟΥΡΓΙΚΟΣ ΑΠΟΡΡΟΦΗΣΗΣ ΙΔΡΩΤΑ</t>
  </si>
  <si>
    <r>
      <rPr>
        <b/>
        <sz val="9"/>
        <rFont val="Tahoma"/>
        <family val="2"/>
        <charset val="161"/>
      </rPr>
      <t>ΚΑΛΛΥΜΑ  ΜΙΚΡΟΣΚΟΠΙΟΥ</t>
    </r>
    <r>
      <rPr>
        <sz val="9"/>
        <rFont val="Tahoma"/>
        <family val="2"/>
        <charset val="161"/>
      </rPr>
      <t xml:space="preserve"> .Αποστειρωμένο, μιας χρήσης, συμβατό με μικροσκόπιο  Leica . Διαστάσεις 104x163 cm περίπου.   </t>
    </r>
  </si>
  <si>
    <r>
      <rPr>
        <b/>
        <sz val="9"/>
        <rFont val="Tahoma"/>
        <family val="2"/>
        <charset val="161"/>
      </rPr>
      <t>ΣΤΥΛΟ ΕΛΕΓΧΟΥ ΥΓΙΕΙΝΗΣ (ΠΡΩΤΕΙΝΗΣ)</t>
    </r>
    <r>
      <rPr>
        <sz val="9"/>
        <rFont val="Tahoma"/>
        <family val="2"/>
        <charset val="161"/>
      </rPr>
      <t xml:space="preserve">                           ● Να παρέχει ποσοτικά δεδομένα έπειτα από επώαση σε ειδικό επωαστήρα                                                                     ●Να διατίθεται πίνακας οπτικής παρακολούθησης των αποτελεσμάτων                                                                 ●Να υπάρχει δυνατότητα οπτικού ελέγχου μέσω χρωματικής αλλαγής                                                                         ● Να έχει ευαισθησία 0,3mg πρωτείνης και όριο ανίχνευσης απο 1mg                                                                               ●Να παρέχει ενηδατικό υγρό του στυλεού σε κάθε συσκευασία                                                                              ●Να υπάρχει αποδεκτικό έγγραφο που να επιβεβαιώνει το ποσοτικό αποτέλεσμα (απόδειξει)                                                   ● Να παρέχεται δωρεάν συνοδός εξοπλισμός (επωαστήρας                                      </t>
    </r>
  </si>
  <si>
    <t>ΑΝΤΑΛΛΑΚΤΙΚΟΙ ΚΑΘΕΤΗΡΕΣ ΓΑΣΤΡΟΣΤΟΜΙΑΣ  ΜΕ ΜΠΑΛΟΝΙ ΓΙΑ ΑΜΕΣΗ ΤΟΠΟΘΕΤΗΣΗ, ΑΝΘΕΚΤΙΚΟ ΣΤΟ PH ΤΟΥ ΣΤΟΜΑΧΟΥ Νο 24FR , 26,20</t>
  </si>
  <si>
    <t xml:space="preserve">ΒΑΜΒΑΚΙΑ ΝΕΥΡΟΧΕΙΡΟΥΡΓΙΚΗΣ (PATTIES) Διάσταση  13x19mm περίπου αποστειρωμένα 3/8" χ 3/4" </t>
  </si>
  <si>
    <t xml:space="preserve">ΒΑΜΒΑΚΙΑ ΝΕΥΡΟΧΕΙΡΟΥΡΓΙΚΗΣ (PATTIES) Διάσταση 13x38mm περίπου αποστειρωμένα 1/2" χ 1 1/2" </t>
  </si>
  <si>
    <t>ΒΑΜΒΑΚΙΑ ΝΕΥΡΟΧΕΙΡΟΥΡΓΙΚΗΣ (PATTIES) Διάσταση 6x38mm περίπου αποστειρωμένα 1/4" χ 1 1/2"</t>
  </si>
  <si>
    <t xml:space="preserve">ΒΑΜΒΑΚΙΑ ΝΕΥΡΟΧΕΙΡΟΥΡΓΙΚΗΣ (PATTIES) Διάσταση 13x25mm  περίπου  αποστειρωμένα 1/2" χ1" </t>
  </si>
  <si>
    <r>
      <t xml:space="preserve"> </t>
    </r>
    <r>
      <rPr>
        <b/>
        <sz val="9"/>
        <rFont val="Tahoma"/>
        <family val="2"/>
        <charset val="161"/>
      </rPr>
      <t>Υπεροξειδίου του Υδρογόνου</t>
    </r>
    <r>
      <rPr>
        <sz val="9"/>
        <rFont val="Tahoma"/>
        <family val="2"/>
        <charset val="161"/>
      </rPr>
      <t xml:space="preserve"> για κλιβάνους Πλάσματος του Οίκου HUMAN MEDITEK.
1.Να είναι κατάλληλο για χρήση αποκλειστικά σε κλιβάνους πλάσματος Human Meditek. 
2.Να καταστρέφει όλο το φάσμα των παθογόνων μικροοργανισμών και σπόρων.
3.Να χρησιμοποιείται για κύκλους αποστείρωσης με θερμοκρασία 55˚C.
4.Να είναι σε δοχείο των 80ml κατάλληλο για 6-12 κύκλους ανάλογα με το πρόγραμμα χρήσης.
5.Να διαθέτει barcode για την σωστή χρήση του από το εκάστοτε μηχάνημα.
6.Να έχει ημερομηνία λήξης 12 μηνών σε περιπτώσεις αποθήκευσης σε χώρους του Νοσοκομείου και 18 μήνες σε περιπτώσεις αποθήκευσης σε ψυγείο. (να αναγράφεται στην συσκευασία)
7.Να είναι σε κουτί των 6 τεμαχίων και αυτό σε χάρτινη συσκευασία για την σωστή διανομή του. 
</t>
    </r>
  </si>
  <si>
    <r>
      <rPr>
        <b/>
        <sz val="9"/>
        <rFont val="Tahoma"/>
        <family val="2"/>
        <charset val="161"/>
      </rPr>
      <t xml:space="preserve"> ΒΟΥΡΤΣΕΣ ΚΑΘΑΡΙΣΜΟΥ ΧΕΙΡΟΥΡΓΙΚΩΝ ΕΡΓΑΛΕΙΩΝ</t>
    </r>
    <r>
      <rPr>
        <sz val="9"/>
        <rFont val="Tahoma"/>
        <family val="2"/>
        <charset val="161"/>
      </rPr>
      <t xml:space="preserve">      • Βούρτσες καθαρισμού  ενδοαυλικών εργαλείων (λαπαροσκόπια, αναρροφήσεις, ορθοπεδικά εργαλεία, κ.λ.π) 
• Να είναι πολλαπλών χρήσεων. 
• Να προσφέρονται σε διάφορες διαστάσεις.
</t>
    </r>
  </si>
  <si>
    <r>
      <rPr>
        <b/>
        <sz val="9"/>
        <rFont val="Tahoma"/>
        <family val="2"/>
        <charset val="161"/>
      </rPr>
      <t>ΧΡΩΜΑΤΙΣΤΕΣ ΤΑΙΝΙΕΣ ΣΗΜΑΝΣΗΣ ΤΩΝ ΧΕΙΡΟΥΡΓΙΚΩΝ ΕΡΓΑΛΕΙΩΝ ΣΕ ΔΙΑΦΟΡΑ ΧΡΩΜΑΤΑ</t>
    </r>
    <r>
      <rPr>
        <sz val="9"/>
        <rFont val="Tahoma"/>
        <family val="2"/>
        <charset val="161"/>
      </rPr>
      <t xml:space="preserve"> (λευκό, μαύρο, μωβ, κίτρινο, πορτοκαλί, γαλαζιο, κοκκινο, πράσινο, λαχανί ή μπλε, καφέ     • Να έχουν φάρδος περίπου 0,5 cm. 
• Να αντέχουν στις συνθήκες κλιβανισμού. 
• Να μην ξεκολλάνε εύκολα.
ΣΕ ΜΟΡΦΗ ΡΟΛΟΥ
</t>
    </r>
  </si>
  <si>
    <r>
      <rPr>
        <b/>
        <sz val="9"/>
        <rFont val="Tahoma"/>
        <family val="2"/>
        <charset val="161"/>
      </rPr>
      <t xml:space="preserve">ΣΤΕΡΕΟΣ ΧΗΜΙΚΟΣ ΔΕΙΚΤΗΣ ΕΛΕΓΧΟΥ ΚΑΘΑΡΙΣΜΟΥ ΠΛΥΝΤΗΡΙΩΝ –ΑΠΟΛΥΜΑΝΤΩΝ ΧΕΙΡΟΥΡΓΙΚΩΝ ΕΡΓΑΛΕΙΩΝ.  </t>
    </r>
    <r>
      <rPr>
        <sz val="9"/>
        <rFont val="Tahoma"/>
        <family val="2"/>
        <charset val="161"/>
      </rPr>
      <t xml:space="preserve">   • Κατασκευασμένος σύμφωνα με ISO 15883 και αφενός μεν να προσομοιάζει με τα ρυπανθέντα με αίμα χειρουργικά εργαλεία , αφετέρου μετά το πέρας πλύσεως - απολυμάνσεως των εργαλείων να απεικονίζονται λεπτομερώς στον δείκτη τα αποτελέσματα της καλής ή μη πλύσεως απολυμάνσεως αυτών.
• Να αποτελείται από μια χημική ουσία η όποιο να είναι υποκατάστατο του αίματος και να είναι τοποθετημένη πάνω σε πλακίδιο από ανοξείδωτο χάλυβα η άλλη μεταλλική επιφάνεια, έτσι ώστε να προσομοιάζει με το ρυπανθέν με αίμα χειρουργικό εργαλείο. Η γεωμετρία κατασκευής του δείκτη να είναι τέτοια ώστε να αντιγράφει τα δυσπρόσιτα μέρη των διαφόρων χειρουργικών εργαλείων (αρθρώσεις, πτυχές)
• Να παρέχει ποιοτικό έλεγχο της λειτουργίας του πλυντηρίου με ανάλογη ένδειξης του αποτελέσματος, ο δείκτης να συνοδεύεται από πίνακα του κατασκευαστικού οίκου για τη διάγνωση – εντοπισμέ των διάφορων προβλημάτων της λειτουργίας του πλυντηρίου.
• Να είναι μικρός σε διαστάσεις και εύκολος στην χρήση
• Να παρέχεται σε ατομική συσκευασία όπου θα αναγράφεται:
- Η ημερομηνία λήξεως
- Ο κωδικός παραγωγής
- Ο κατασκευαστικός οίκος
</t>
    </r>
  </si>
  <si>
    <r>
      <rPr>
        <b/>
        <sz val="9"/>
        <rFont val="Tahoma"/>
        <family val="2"/>
        <charset val="161"/>
      </rPr>
      <t xml:space="preserve">ΔΕΙΚΤΕΣ ΑΠΟΣΤΕΙΡΩΣΗΣ ΓΙΑ ΚΛΙΒΑΝΟ ΠΛΑΣΜΑΤΟΣ </t>
    </r>
    <r>
      <rPr>
        <sz val="9"/>
        <rFont val="Tahoma"/>
        <family val="2"/>
        <charset val="161"/>
      </rPr>
      <t xml:space="preserve">              • Να φέρουν ένδειξη με την αναμενόμενη αλλαγή του δείκτη μετά την έκθεση στο μέσο αποστείρωσης. Η αλλαγή του χρωματισμού να είναι εμφανής και ευδιάκριτη.
• Να φέρουν ένδειξη ότι είναι συμβατά με τον κλίβανο πλάσματος του Οίκου HUMAN MEDITEK. Το κάθε πακέτο δεικτών ή αυτοκόλλητων ταινιών να συνοδεύεται από τεχνικές οδηγίες και πληροφορίες όπως : 
α) Αναμενόμενη αλλαγή μετά την έκθεση στο μέσο αποστείρωσης.
β) Βασικές παραμέτρους που έχει σχεδιαστεί να ανιχνεύει.
γ) Ημερομηνία παραγωγής και λήξεως.
δ) Κωδικός παραγωγής.
ε) Συνθήκες αποθήκευσης.
στ) Οδηγίες χρήσης στην ελληνική γλώσσα και κατασκευαστικός οίκος.
• Να είναι σε συσκευασία και μέσα σε χαρτοκιβώτια για ασφαλέστερη φύλαξη και αποθήκευση. 
• Τόσο στη ατομική συσκευασία όσο και εξωτερικά να αναγράφεται η ημερομηνία λήξης, ο κωδικός παραγωγής και η σήμανση CE.
• Να κατατεθεί πιστοποίηση καταλληλότητας του προσφερόμενου υλικού από τον κατάλληλο Οργανισμό, ότι πληροί τις συνθήκες αποστείρωσης.
</t>
    </r>
  </si>
  <si>
    <r>
      <rPr>
        <b/>
        <sz val="9"/>
        <rFont val="Tahoma"/>
        <family val="2"/>
        <charset val="161"/>
      </rPr>
      <t xml:space="preserve">ΧΕΙΡΟΥΡΓΙΚΕΣ ΜΑΣΚΕΣ 3ply ΜΕ ΛΑΣΤΙΧΟ ΤΕΧΝΙΚΕΣ ΠΡΟΔΙΑΓΡΑΦΕΣ </t>
    </r>
    <r>
      <rPr>
        <sz val="9"/>
        <rFont val="Tahoma"/>
        <family val="2"/>
        <charset val="161"/>
      </rPr>
      <t xml:space="preserve">
• Χειρουργική μάσκα με  λαστιχάκια τριών στρωμάτων. 
• Να είναι υποαλλεργική, κατασκευασμένη από μαλακό υλικό, άνετη, ανθεκτική στην υγρασία με άριστη αεροδιαπερατότητα. 
• Κατά μήκος και στην άνω πλευρά της μάσκας να υπάρχει εσωτερικό εύκαμπτο επιρρήνειο έλασμα.
• Να παρέχει υψηλή βακτηριακή προστασία, διαθέτοντας εσωτερικό φίλτρο απόδοσης BFEE≥98%, στο 1 micro, χαμηλής αντίστασης στην διέλευση του αέρα που προσφέρει άνετη αναπνοή. Να είναι IIR σε σχέση με την ικανότητα αντοχής στην εκτίναξη υγρών-αδιάβροχη.
• Να είναι κατασκευασμένη σύμφωνα με το πρότυπο ΕΝ-14683, κατηγορία ΙΙ. 
• Να φέρουν παράλληλες πτυχώσεις σε όλο το πλάτος τους και να καλύπτουν πλήρως το κάτω τμήμα του προσώπου.</t>
    </r>
  </si>
  <si>
    <r>
      <rPr>
        <b/>
        <sz val="9"/>
        <rFont val="Tahoma"/>
        <family val="2"/>
        <charset val="161"/>
      </rPr>
      <t>ΧΕΙΡΟΥΡΓΙΚΟ ΠΕΔΙΟ ΝΕΥΡΟΧΕΙΡΟΥΡΓΙΚΗΣ</t>
    </r>
    <r>
      <rPr>
        <sz val="9"/>
        <rFont val="Tahoma"/>
        <family val="2"/>
        <charset val="161"/>
      </rPr>
      <t xml:space="preserve"> Αποστειρωμένο πεδίο (σεντόνι) κρανιοτομής με ενσωματωμένη σακούλα συλλογής υγρών και τεμνόμενο ιωδοφόρο φιλμ στο χειρουργικό πεδίο που να καλύπτει εξ’ ολοκλήρου τον ασθενή. Να αποτελείται από: απορροφητικό, μη διαπερατό από τα υγρά non woven υλικό, συνολικών διαστάσεων κατ’ ελάχιστον 430x230εκ., μεγάλη ενσωματωμένη ορθογώνια σακούλα συλλογής υγρών, τεμνόμενο αντιμικροβιακό φιλμ διαστάσεων 35x20εκ. περίπου, και ενισχυμένη λωρίδα στο σεντόνι για τις στηρικτικές ραφές της μήνιγγας.</t>
    </r>
  </si>
  <si>
    <r>
      <rPr>
        <b/>
        <sz val="9"/>
        <rFont val="Tahoma"/>
        <family val="2"/>
        <charset val="161"/>
      </rPr>
      <t>ΧΕΙΡΟΥΡΓΙΚΑ ΠΕΔΙΑ ΑΔΙΑΦΑΝΗ, ΑΥΤΟΚΟΛΛΗΤΗ ΤΑΙΝΙΑ (ΜΕ ΟΠΗ)</t>
    </r>
    <r>
      <rPr>
        <sz val="9"/>
        <rFont val="Tahoma"/>
        <family val="2"/>
        <charset val="161"/>
      </rPr>
      <t xml:space="preserve"> Χειρουργικά πεδία μιας χρήσης, αδιαφανή, με αυτοκόλλητη ταινία 4-5cm στην μία διάσταση, με οπή στο κέντρο διαμέτρου 8cm. Να είναι τριών στρωμάτων, να μην είναι διαπερατά από υγρασία και  βακτηρίδια, να έχουν απορροφητική ικανότητα, να είναι αποστειρωμένα ανά τεμάχιο και να αναγράφουν ημερομηνία αποστείρωσης και λήξης. Να μην σκίζονται ή αλλοιώνονται όταν βραχούν. </t>
    </r>
    <r>
      <rPr>
        <b/>
        <sz val="9"/>
        <rFont val="Tahoma"/>
        <family val="2"/>
        <charset val="161"/>
      </rPr>
      <t>Διάσταση 50 x 60 εκ περίπου</t>
    </r>
  </si>
  <si>
    <r>
      <rPr>
        <b/>
        <sz val="9"/>
        <rFont val="Tahoma"/>
        <family val="2"/>
        <charset val="161"/>
      </rPr>
      <t xml:space="preserve">ΧΕΙΡΟΥΡΓΙΚΑ ΠΕΔΙΑ ΑΔΙΑΦΑΝΗ ΜΕ  ΑΥΤΟΚΟΛΛΗΤΗ ΤΑΙΝΙΑ (ΧΩΡΙΣ ΟΠΗ). </t>
    </r>
    <r>
      <rPr>
        <sz val="9"/>
        <rFont val="Tahoma"/>
        <family val="2"/>
        <charset val="161"/>
      </rPr>
      <t>Χειρουργικά πεδία μιας χρήσης, αδιαφανή, με αυτοκόλλητη ταινία 4-5cm στην μία διάσταση, χωρίς οπή. Να είναι τριών στρωμάτων, να μην είναι διαπερατά από υγρασία και  βακτηρίδια, να έχουν απορροφητική ικανότητα, να είναι αποστειρωμένα ανά τεμάχιο και να αναγράφουν ημερομηνία αποστείρωσης και λήξης. Να μην σκίζονται ή αλλοιώνονται όταν βραχούν,</t>
    </r>
    <r>
      <rPr>
        <b/>
        <sz val="9"/>
        <rFont val="Tahoma"/>
        <family val="2"/>
        <charset val="161"/>
      </rPr>
      <t xml:space="preserve"> </t>
    </r>
    <r>
      <rPr>
        <sz val="9"/>
        <rFont val="Tahoma"/>
        <family val="2"/>
        <charset val="161"/>
      </rPr>
      <t>στις διαστάσεις:</t>
    </r>
    <r>
      <rPr>
        <b/>
        <sz val="9"/>
        <rFont val="Tahoma"/>
        <family val="2"/>
        <charset val="161"/>
      </rPr>
      <t>75 x 90εκ</t>
    </r>
    <r>
      <rPr>
        <sz val="9"/>
        <rFont val="Tahoma"/>
        <family val="2"/>
        <charset val="161"/>
      </rPr>
      <t xml:space="preserve">  περίπου     </t>
    </r>
  </si>
  <si>
    <r>
      <rPr>
        <b/>
        <sz val="9"/>
        <rFont val="Tahoma"/>
        <family val="2"/>
        <charset val="161"/>
      </rPr>
      <t>ΧΕΙΡΟΥΡΓΙΚΑ ΠΕΔΙΑ ΑΔΙΑΦΑΝΗ, ΧΩΡΙΣ ΑΥΤΟΚΟΛΛΗΤΗ ΤΑΙΝΙΑ (ΧΩΡΙΣ ΟΠΗ)</t>
    </r>
    <r>
      <rPr>
        <sz val="9"/>
        <rFont val="Tahoma"/>
        <family val="2"/>
        <charset val="161"/>
      </rPr>
      <t xml:space="preserve"> Χειρουργικά πεδία μιας χρήσης, αδιαφανή, χωρίς οπή. Να είναι δύο ή τριών στρωμάτων, να μην είναι διαπερατά από υγρασία και τα βακτηρίδια, να έχουν απορροφητική ικανότητα, να είναι αποστειρωμένα ανά τεμάχιο και να αναγράφουν ημερομηνία αποστείρωσης και λήξης, να μην σκίζονται ή αλλοιώνονται όταν βραχούν, Διάσταση </t>
    </r>
    <r>
      <rPr>
        <b/>
        <sz val="9"/>
        <rFont val="Tahoma"/>
        <family val="2"/>
        <charset val="161"/>
      </rPr>
      <t xml:space="preserve">75 x 75 εκ. </t>
    </r>
    <r>
      <rPr>
        <sz val="9"/>
        <rFont val="Tahoma"/>
        <family val="2"/>
        <charset val="161"/>
      </rPr>
      <t xml:space="preserve"> περίπου</t>
    </r>
  </si>
  <si>
    <r>
      <t>ΧΕΙΡΟΥΡΓΙΚΑ ΠΕΔΙΑ ΑΔΙΑΦΑΝΗ, ΧΩΡΙΣ ΑΥΤΟΚΟΛΛΗΤΗ ΤΑΙΝΙΑ (ΧΩΡΙΣ ΟΠΗ)</t>
    </r>
    <r>
      <rPr>
        <sz val="9"/>
        <rFont val="Tahoma"/>
        <family val="2"/>
        <charset val="161"/>
      </rPr>
      <t xml:space="preserve"> Χειρουργικά πεδία μιας χρήσης, αδιαφανή, χωρίς οπή. Να είναι δύο ή τριών στρωμάτων, να μην είναι διαπερατά από υγρασία και τα βακτηρίδια, να έχουν απορροφητική ικανότητα, να είναι αποστειρωμένα ανά τεμάχιο και να αναγράφουν ημερομηνία αποστείρωσης και λήξης, να μην σκίζονται ή αλλοιώνονται όταν βραχούν, </t>
    </r>
    <r>
      <rPr>
        <b/>
        <sz val="9"/>
        <rFont val="Tahoma"/>
        <family val="2"/>
        <charset val="161"/>
      </rPr>
      <t>Διάσταση 150 x 240 εκ.  περίπου</t>
    </r>
  </si>
  <si>
    <r>
      <rPr>
        <b/>
        <sz val="9"/>
        <rFont val="Tahoma"/>
        <family val="2"/>
        <charset val="161"/>
      </rPr>
      <t>ΧΕΙΡΟΥΡΓΙΚΑ ΠΕΔΙΑ ΔΙΑΦΑΝΗ ΑΥΤΟΚΟΛΛΗΤΑ</t>
    </r>
    <r>
      <rPr>
        <sz val="9"/>
        <rFont val="Tahoma"/>
        <family val="2"/>
        <charset val="161"/>
      </rPr>
      <t>. Διαφανή, αυτοκόλλητα, να είναι αποστειρωμένα σε ατομική συσκευασία, να είναι υποαλλεργικά, να είναι κατασκευασμένα από φιλμ διαπερατό στην αναπνοή του δέρματος, να είναι εξαιρετικά ευπροσάρμοστα, ώστε να επιτρέπουν την απαλή πρόσφυση σε όλες τις ανατομικές περιοχές του σώματος, να αφαιρούνται εύκολα από το χειρουργικό πεδίο, να προσφέρονται σε διάσταση</t>
    </r>
    <r>
      <rPr>
        <b/>
        <sz val="9"/>
        <rFont val="Tahoma"/>
        <family val="2"/>
        <charset val="161"/>
      </rPr>
      <t xml:space="preserve"> 45 x 65 εκ</t>
    </r>
    <r>
      <rPr>
        <sz val="9"/>
        <rFont val="Tahoma"/>
        <family val="2"/>
        <charset val="161"/>
      </rPr>
      <t xml:space="preserve"> περίπου  (ωφέλιμο μέγεθος)</t>
    </r>
  </si>
  <si>
    <r>
      <rPr>
        <b/>
        <sz val="9"/>
        <rFont val="Tahoma"/>
        <family val="2"/>
        <charset val="161"/>
      </rPr>
      <t>ΧΕΙΡΟΥΡΓΙΚΟ ΠΕΔΙΟ ΟΡΘΟΠΕΔΙΚΟΥ ΚΑΘΕΤΗΣ ΑΠΟΜΟΝΩΣΗΣ</t>
    </r>
    <r>
      <rPr>
        <sz val="9"/>
        <rFont val="Tahoma"/>
        <family val="2"/>
        <charset val="161"/>
      </rPr>
      <t xml:space="preserve"> Αποστειρωμένο, μιας χρήσεως. Από εξαιρετικής ποιότητας υλικό για χειρουργικές επεμβάσεις μεγάλης διάρκειας με παραγωγή μεγάλης ποσότητας υγρών. Να περιέχει όλο τον απαραίτητο εξοπλισμό για την κάλυψη του ασθενή, όπως ενδεικτικά: 
1 κάθετο πεδίο, διαφανές, με αυτοκόλλητο τεμνόμενο οθόνιο, θήκες τοποθέτησης εργαλείων, ασκό συλλογής υγρών με βάση συγκράτησης σωλήνων εκροής και υποδοχές ελαστικών σωλήνων, δυνατότητα στήριξης σε στατώ / ράμπα στήριξης, διαστάσεων  περίπου 235 x 320 cm
Και προαιρετικά
1 κάλυμμα τραπεζιού χειρουργικών εργαλείων, με ενίσχυση, διαστάσεων περίπου 140 x 190 cm
1 κάλυμμα τραπεζιού εργαλειοδοσίας (mayo), διαστάσεων περίπου 80 x 145 cm
Χειροπετσέτες, διαστάσεων περίπου 33 x 33 cm
χειρουργική ρόμπα, αδιαπέρατη στα υγρά.
</t>
    </r>
  </si>
  <si>
    <r>
      <t xml:space="preserve">ΑΙΜΟΣΤΑΤΙΚΟ ΚΕΡΙ  </t>
    </r>
    <r>
      <rPr>
        <sz val="9"/>
        <rFont val="Tahoma"/>
        <family val="2"/>
        <charset val="161"/>
      </rPr>
      <t>Να είναι αποστειρωμένο σε διπλή συσκευασία, να είναι εύπλαστο και να διατηρείται σε θερμοκρασία περιβάλλοντος, να μην προκαλεί αλλεργικές αντιδράσεις, να αναγράφει ημερομηνία λήξης.</t>
    </r>
  </si>
  <si>
    <r>
      <t xml:space="preserve">ΔΕΡΜΑΤΙΚΟΣ ΜΑΡΚΑΔΟΡΟΣ, ΑΠΟΣΤΕΙΡΩΜΕΝΟΣ, ΜΙΑΣ ΧΡΗΣΕΩΣ </t>
    </r>
    <r>
      <rPr>
        <sz val="9"/>
        <rFont val="Tahoma"/>
        <family val="2"/>
        <charset val="161"/>
      </rPr>
      <t>Αποστειρωμένος ανεξίτηλος μαρκαδόρος δέρματος με στρογγυλή μύτη πάχους 1mm. Το μελάνι του είναι κατάλληλο για γράψιμο και μαρκάρισμα πάνω σε δέρμα. Η απαλή του μύτη να είναι φιλική προς το δέρμα, να μην προκαλεί αλλεργικά προβλήματα και να μπορεί να χρησιμοποιηθεί σχεδόν σε όλους τους τύπους δέρματος. Το μελάνι του μαρκαδόρου να είναι μη τοξικό και ανθεκτικό, κατά την διάρκεια της χειρουργικής επέμβασης. Η συσκευασία να περιέχει χάρακα.</t>
    </r>
  </si>
  <si>
    <r>
      <t xml:space="preserve">SET ΕΚΠΛΥΣΗΣ ΤΥΠΟΥ «Y» ΜΙΑΣ ΧΡΗΣΗΣ </t>
    </r>
    <r>
      <rPr>
        <sz val="9"/>
        <rFont val="Tahoma"/>
        <family val="2"/>
        <charset val="161"/>
      </rPr>
      <t>Σετ έκπλυσης τύπου «Υ» PURISET για διουρηθρικές επεμβάσεις. Να είναι αποστειρωμένο σε ατομική συσκευασία, με ενσωματωμένο θάλαμο ροής και δυο (2) κλιπς για το άνοιγμα. να έχει ημερομηνία λήξης</t>
    </r>
  </si>
  <si>
    <r>
      <t>ΚΑΛΥΜΜΑΤΑ ΚΑΛΩΔΙΩΝ ΕΝΔΟΣΚΟΠΙΩΝ – ΑΡΘΡΟΣΚΟΠΙΩΝ .</t>
    </r>
    <r>
      <rPr>
        <sz val="9"/>
        <rFont val="Tahoma"/>
        <family val="2"/>
        <charset val="161"/>
      </rPr>
      <t>Να είναι διαφανή και αδιάβροχα, να είναι αποστειρωμένα σε ατομική συσκευασία, να έχουν διαστάσεις 18Χ250 cm περίπου, με ειδικό αυτοκόλλητο σύνδεσης με την οπτική του ενδοσκοπίου – αρθροσκοπίου, να είναι διπλωμένο τηλεσκοπικά από την εσωτερική πλευρά του. Να είναι εύχρηστο και ανθεκτικό στο σχίσιμο.</t>
    </r>
  </si>
  <si>
    <r>
      <t xml:space="preserve">ΣΕΤ ΚΑΛΥΜΜΑΤΟΣ ΑΚΤΙΝΟΣΚΟΠΙΩΝ  C-ARM , 3 ΤΕΜΑΧΙΩΝ, ΓΙΑ ΜΗΧΑΝΗΜΑ SIEMENS.  </t>
    </r>
    <r>
      <rPr>
        <sz val="9"/>
        <rFont val="Tahoma"/>
        <family val="2"/>
        <charset val="161"/>
      </rPr>
      <t xml:space="preserve">Να είναι κατασκευασμένα από αντιστατικό διαφανές πολυαιθυλένιο, υψηλής αντοχής, να έχουν εργονομικό σχεδιασμό, να διαθέτουν ενσωματωμένες αυτοκόλλητες ταινίες για καλύτερη συγκράτηση του καλύμματος C-arm. Να είναι μιας χρήσης, αποστειρωμένα σε διπλή συσκευασία. </t>
    </r>
  </si>
  <si>
    <r>
      <t>ΔΙΜΕΡΕΙΣ ΠΛΑΚΕΣ ΓΕΙΩΣΗΣ ΗΛΕΚΤΡΟΔΙΑΘΕΡΜΙΑΣ, ΜΙΑΣ ΧΡΗΣΗΣ (ΕΝΗΛΙΚΩΝ)</t>
    </r>
    <r>
      <rPr>
        <sz val="9"/>
        <rFont val="Tahoma"/>
        <family val="2"/>
        <charset val="161"/>
      </rPr>
      <t xml:space="preserve"> Να είναι αυτοκόλλητες με  άριστη εφαρμογή και συγκόλληση, αντιαλλεργικές στο υλικό συγκόλλησης, χωρίς να αφήνει υπόλειμμα συγκολλητικής ουσίας μετά την αφαίρεση. Nα επικολλούνται στον ασθενή με ειδική διηλεκτρική επίστρωση αγώγιμης κόλλας, η οποία να επιτρέπει την ομοιόμορφη κατανομή του ρεύματος σε όλη την επιφάνεια της πλάκας, για μεγαλύτερη ασφάλεια κατά την διάρκεια των χειρουργικών επεμβάσεων.</t>
    </r>
  </si>
  <si>
    <r>
      <t xml:space="preserve">ΠΛΑΚΕΣ ΓΕΙΩΣΗΣ ΗΛΕΚΤΡΟΔΙΑΘΕΡΜΙΑΣ, ΠΟΛΛΑΠΛΩΝ ΧΡΗΣΕΩΝ ΜΕ ΚΑΛΩΔΙΑ  </t>
    </r>
    <r>
      <rPr>
        <sz val="9"/>
        <rFont val="Tahoma"/>
        <family val="2"/>
        <charset val="161"/>
      </rPr>
      <t>Να είναι από υλικό που δεν τσακίζει εύκολα και να μην υφίστανται ρωγμές κατά την αναδίπλωσή τους, να καθαρίζονται εύκολα, τα καλώδια σύνδεσης να είναι συμβατά με όλους τους  τύπους των διαθερμιών, να φέρουν ειδικά βύσματα και ασφαλή κλιπς συγκράτησης.</t>
    </r>
  </si>
  <si>
    <r>
      <t xml:space="preserve">ΚΑΛΩΔΙΟ ΓΕΙΩΣΗΣ  ΠΟΛΛΑΠΛΩΝ ΧΡΗΣΕΩΝ </t>
    </r>
    <r>
      <rPr>
        <sz val="9"/>
        <rFont val="Tahoma"/>
        <family val="2"/>
        <charset val="161"/>
      </rPr>
      <t xml:space="preserve"> που να επιδέχεται πλάκα γείωσης μιας χρήσης, συμβατό με το ήδη υπάρχον στο χειρουργείο μηχάνημα διαθερμίας ALSA. Τουλάχιστον 5 μέτρα μήκος,</t>
    </r>
  </si>
  <si>
    <r>
      <t xml:space="preserve">ΚΕΦΑΛΗ ΞΥΡΙΣΤΙΚΗΣ ΜΗΧΑΝΗΣ (CAREFUSION 4413) </t>
    </r>
    <r>
      <rPr>
        <sz val="9"/>
        <rFont val="Tahoma"/>
        <family val="2"/>
        <charset val="161"/>
      </rPr>
      <t>για νευροχειρουργική χρήση  Κεφαλή ξυριστικής μηχανής για νευροχειρουργική χρήση. Με 2-3 μεγέθη κοπής τρίχας. Να προσφέρεται η μηχανή.</t>
    </r>
  </si>
  <si>
    <r>
      <t xml:space="preserve">ΔΙΑΘΕΡΜΙΕΣ ΜΙΑΣ ΧΡΗΣΕΩΣ (ΜΠΑΤΑΡΙΑΣ) ΓΕΝΙΚΗΣ ΧΕΙΡΟΥΡΓΙΚΗΣ </t>
    </r>
    <r>
      <rPr>
        <sz val="9"/>
        <rFont val="Tahoma"/>
        <family val="2"/>
        <charset val="161"/>
      </rPr>
      <t>Θερμοκαυτήρες μιας χρήσεως αποστειρωμένοι με εσωτερική μπαταρία. Να είναι αποστειρωμένες σε ατομική συσκευασία &amp; να αναγράφουν ημερομηνία αποστείρωσης &amp; λήξης.</t>
    </r>
  </si>
  <si>
    <r>
      <rPr>
        <b/>
        <sz val="9"/>
        <rFont val="Tahoma"/>
        <family val="2"/>
        <charset val="161"/>
      </rPr>
      <t>Ποδόμακτρο ΤΑΠΗΤΑΣ ΑΥΤΟΚ. ΠΛΑΣΤΙΚΟΣ  ΑΠΟΣ.45*115</t>
    </r>
    <r>
      <rPr>
        <sz val="9"/>
        <rFont val="Tahoma"/>
        <family val="2"/>
        <charset val="161"/>
      </rPr>
      <t xml:space="preserve"> (ποδόμακτρο) με βιοκτόνο παράγοντα ιόντων αργύρου για πρόληψη ενδονοσοκομειακών λοιμώξεων πιστοποιημένο κατά του COVID-19.</t>
    </r>
  </si>
  <si>
    <r>
      <rPr>
        <b/>
        <sz val="9"/>
        <rFont val="Tahoma"/>
        <family val="2"/>
        <charset val="161"/>
      </rPr>
      <t>ΣΕΤ ΕΝΔΟΣΚΟΠΙΚΗΣ ΓΑΣΤΡΟΣΤΟΜΙΑΣ ΤΥΠΟΥ ΕΛΞΕΩΣ  20-24-26FR</t>
    </r>
    <r>
      <rPr>
        <sz val="9"/>
        <rFont val="Tahoma"/>
        <family val="2"/>
        <charset val="161"/>
      </rPr>
      <t xml:space="preserve"> Σετ γαστροστομίας τύπου έλξεως για διαθερμικη ενδοσκοπιική τοποθέτηση. 20fr. Να είναι τύπου έλξεως-PULL, συνδυασμένης διαδερμικής-ενδοσκοπικής αρχικής τοποθέτησης με δυνατότητα μακράς διάρκειας παραμονής (12-18 μήνες), αποτελούμενο από:
•Σωλήνα σίτισης από διαφανή σιλικόνη υψηλής ευκαμψίας ποιότητας και αντοχής, διαμέτρου 20 ή 24fr (με ευρεία εσωτερική διάμετρο 4.7 και 5.5mm αντίστοιχα για υψηλή ροή) αφαιρούμενο εξωτερικά-μη ενδοσκοπικά, με ενδείξεις βάθους ανά 2cm και ακτινοσκιερό πεπλατυσμένο άκρο σε σχήμα θόλου - DOME για βέλτιστη καθήλωση στο τοίχωμα του στομάχου. Να φέρει αποσπώμενη κεφαλή σίτισης δύο δρόμων, για σίτιση και χορήγηση φαρμάκων, ανατομικά πέλματα για την καθήλωσή του στο δέρμα και ομοαξονικά ενσωματωμένο αντιπαλινδρομικό clip σίτισης
• Ανθεκτικό σύρμα εισαγωγής τύπου looped insertion wire μήκους 150cm, από ανοξείδωτο χάλυβα με επικάλυψη Teflon
• Βρόγχο σύλληψης cold snare με ημιδιαφανές θηκάρι από Teflon – Κink resistant υψηλής προωθητικότητας με ενσωματωμένη εύχρηστη εργονομική λαβή χειρισμού ενός χεριού 3 δακτύλων
•  Κάλυμμα έκθεσης χειρουργικού πεδίου, σωληνίσκο με βελόνα εισαγωγής Seldinger, βελόνα trocar, Νυστέρι, Λεπτό ψαλίδι, Σύριγγα 6cc, 5 επιθέματα γάζας, καμπυλωτές αιμοστατικές λαβίδες, υδατοδιαλυτό λιπαντικό
•  Προσαρμοστές του σωλήνα σίτισης μονού και διπλού αυλού (universal adapter, bolus adapter)
•  Εξαρτήματα ασφάλισης-στερέωσης του σωλήνα σίτισης (που δεν απαιτούν ραφές στο δέρμα), 
ώστε να αποφευχθεί μελλοντική μετακίνησή του
Να διατίθεται σε αποστειρωμένη προστατευτική συσκευασία με αναλυτικό εγχειρίδιο οδηγιών χρήσης και οδηγιών συντήρησης και σωστής λειτουργίας του καθετήρα σίτισης και όλα τα εξαρτήματα του σετ να είναι συσκευασμένα και τοποθετημένα με την σειρά που θα χρησιμοποιηθούν για ευκολία χρήσης, οικονομία χρόνου και ελαχιστοποίηση του κινδύνου έκθεσης του κλινικού γιατρού στο αίμα και άλλους μολυσματικούς παράγοντες.
Σημείωση: ο σωλήνας σίτισης να διαθέτει ειδικό σχεδιασμό και εσωτερική διάμετρο ώστε να  είναι συμβατός με εισαγωγή γαστρο-νηστιδικού σωλήνα PEG-JEJUNAL διαμέτρου 9 και 12FR. (ΤΕΙ)
</t>
    </r>
  </si>
  <si>
    <r>
      <rPr>
        <b/>
        <sz val="9"/>
        <rFont val="Tahoma"/>
        <family val="2"/>
        <charset val="161"/>
      </rPr>
      <t>ΜΠΛΟΥΖΕΣ ΧΕΙΡΟΥΡΓΕΙΟΥ ΑΠΟΣΤΕΙΡΩΜΕΝΕΣ</t>
    </r>
    <r>
      <rPr>
        <sz val="9"/>
        <rFont val="Tahoma"/>
        <family val="2"/>
        <charset val="161"/>
      </rPr>
      <t xml:space="preserve"> Μιας χρήσης, με αναγραφή ημερομηνίας αποστείρωσης και λήξης αποστείρωσης, συσκευασμένες ώστε να μπορούν να φορεθούν με άσηπτη τεχνική, από υλικό NON-WOVEN με συμπεριφορά υφάσματος, υποαλλεργικές, υγροαπωθητικές, αεροδιαπερατές, μακριές, με ενίσχυση στον θώρακα και  στα μανίκια και να καλύπτεται η πλάτη για καλύτερη εξασφάλιση άσηπτου χειρουργικού πεδίου. Τα μανίκια να καταλήγουν σε  μανσέτα. Μέσα στο πακέτο να υπάρχει απορροφητικό πεδίο για το σκούπισμα των χεριών. Μέγεθος XXL,XL και L</t>
    </r>
  </si>
  <si>
    <t>Χαρτί εκτυπωτή Κλιβάνου Πλάσματος ΗΜΑ-55 (5 ρολά / πακέτο)</t>
  </si>
  <si>
    <r>
      <rPr>
        <b/>
        <sz val="9"/>
        <rFont val="Tahoma"/>
        <family val="2"/>
        <charset val="161"/>
      </rPr>
      <t>ΡΟΛΑ ΑΠΟΣΤΕΙΡΩΣΗΣ (ΧΩΡΙΣ ΠΙΕΤΑ)</t>
    </r>
    <r>
      <rPr>
        <sz val="9"/>
        <rFont val="Tahoma"/>
        <family val="2"/>
        <charset val="161"/>
      </rPr>
      <t xml:space="preserve"> Ρολά από χαρτί και διάφανες πολυμερές μεγάλης αντοχής και ισχυρού φράγματος κατά των μικροβίων. Η χάρτινη πλευρά να είναι ανθεκτική. Η διαφανής πλαστική πλευρά να είναι ανθεκτική και να μην συρρικνώνεται μετά τον κλιβανισμό Διάσταση </t>
    </r>
    <r>
      <rPr>
        <b/>
        <sz val="9"/>
        <rFont val="Tahoma"/>
        <family val="2"/>
        <charset val="161"/>
      </rPr>
      <t xml:space="preserve">75Χ200 </t>
    </r>
    <r>
      <rPr>
        <sz val="9"/>
        <rFont val="Tahoma"/>
        <family val="2"/>
        <charset val="161"/>
      </rPr>
      <t xml:space="preserve">m. περίπου  Το βάρος του χαρτιού με το πλαστικό φιλμ να είναι &gt;70gr/m2.
• Να είναι κατάλληλα για χρήση σε κλίβανο ατμού.
• Η ένωση των δύο υλικών να γίνεται με πολλαπλή θερμοσυγκόληση, πλάτους τουλάχιστον 10 χιλιοστών.
•  Η κόλλα της θερμοσυγκόλησης να είναι υψηλής ποιότητας, ανθεκτική στην υγρασία, μεγίστης αντοχής  ώστε να μην ανοίγει στην πίεση του βάρους των εργαλείων.
• Να είναι αδιαπέραστα στο νερό και να υπάρχει ισχυρό φράγμα κατά των μικροοργανισμών και της σκόνης. Να μην επιμολύνονται τα αποστειρωμένα υλικά κατά τη φύλαξη. 
• Οι χημικοί δείκτες των ρολών να είναι στην εσωτερική μπροστινή επιφάνεια ώστε να παρέχεται άμεσο οπτικό αποτέλεσμα. 
• Οι χημικοί δείκτες των ρολών να είναι ικανού μεγέθους εμφανείς και ευκρινείς (πριν και μετά την αποστείρωση), μη τοξικοί, τυπωμένοι σε πυκνά διαστήματα, και η μεταβολή του χρωματισμού τους μετά την αποστείρωση να είναι ευκρινής και ευδιάκριτη. 
• Κατά τη διαδικασία του ανοίγματος (μετά την αποστείρωση) δεν θα πρέπει να σκίζεται το πακέτο αλλά να ανοίγει παράλληλα με την πλαϊνή ραφή και να αποκολλάται ομαλά χωρίς να αφήνει υπολείμματα (ινίδια και χνούδι) ώστε να εξασφαλίζεται η άσηπτη παραλαβή του υλικού. 
• Να γίνεται αναφορά στο χρόνο διατήρησης αποστείρωσης του περιεχομένου σε ελεγχόμενες συνθήκες αποστείρωσης.
• Να αναγράφεται ευκρινώς η ημερομηνία παρτίδα παραγωγής και λήξης.
• Να αναγράφετε η παρτίδα παραγωγής για εύκολο εντοπισμό κατασκευαστικού λάθους. 
• Να διατίθεται στις διαστάσεις, 50cm  x 200  m, 75cm  x 200 m , 100cm  x 200  m, 150cm  x 200  m, 200cm  x 200  m, 250cm  x 200  m, 300cm  x 200  m, 400cm  x 200  m.
</t>
    </r>
  </si>
  <si>
    <r>
      <rPr>
        <b/>
        <sz val="9"/>
        <rFont val="Tahoma"/>
        <family val="2"/>
        <charset val="161"/>
      </rPr>
      <t xml:space="preserve">ΡΟΛΑ ΑΠΟΣΤΕΙΡΩΣΗΣ (ΜΕ ΠΙΕΤΑ) </t>
    </r>
    <r>
      <rPr>
        <sz val="9"/>
        <rFont val="Tahoma"/>
        <family val="2"/>
        <charset val="161"/>
      </rPr>
      <t xml:space="preserve">  Ρολά από χαρτί και διάφανες πολυμερές μεγάλης αντοχής και ισχυρού φράγματος κατά των μικροβίων. 
Να αναγράφεται η παρτίδα παραγωγής για εύκολο εντοπισμό κατασκευαστικού λάθους Διάσταση </t>
    </r>
    <r>
      <rPr>
        <b/>
        <sz val="9"/>
        <rFont val="Tahoma"/>
        <family val="2"/>
        <charset val="161"/>
      </rPr>
      <t xml:space="preserve">100 Χ 100 m  περίπου      </t>
    </r>
    <r>
      <rPr>
        <sz val="9"/>
        <rFont val="Tahoma"/>
        <family val="2"/>
        <charset val="161"/>
      </rPr>
      <t xml:space="preserve">       Η χάρτινη πλευρά να είναι ανθεκτική. Η διαφανής πλαστική πλευρά να είναι ανθεκτική και να μην συρρικνώνεται μετά τον κλιβανισμό.
• Το βάρος του χαρτιού με το πλαστικό φιλμ να είναι &gt;70gr/m2.
• Να είναι κατάλληλα για χρήση σε κλίβανο ατμού και κλίβανο οξειδίου του αιθυλενίου.
• Η ένωση των δύο υλικών να γίνεται με πολλαπλή θερμοσυγκόληση, πλάτους τουλάχιστον 10 χιλιοστών.
•  Η κόλλα της θερμοσυγκόλησης να είναι υψηλής ποιότητας, ανθεκτική στην υγρασία, μεγίστης αντοχής  ώστε να μην ανοίγει στην πίεση του βάρους των εργαλείων.
• Να είναι αδιαπέραστα στο νερό και να υπάρχει ισχυρό φράγμα κατά των μικροοργανισμών και της σκόνης. Να μην επιμολύνονται τα αποστειρωμένα υλικά κατά τη φύλαξη. 
• Οι χημικοί δείκτες των ρολών να είναι στην εσωτερική μπροστινή επιφάνεια ώστε να παρέχεται άμεσο οπτικό αποτέλεσμα. 
• Οι χημικοί δείκτες των ρολών να είναι ικανού μεγέθους εμφανείς και ευκρινείς (πριν και μετά την αποστείρωση), μη τοξικοί, τυπωμένοι σε πυκνά διαστήματα, και η μεταβολή του χρωματισμού τους μετά την αποστείρωση να είναι ευκρινής και ευδιάκριτη. 
• Κατά τη διαδικασία του ανοίγματος (μετά την αποστείρωση) δεν θα πρέπει να σκίζεται το πακέτο αλλά να ανοίγει παράλληλα με την πλαϊνή ραφή και να αποκολλάται ομαλά χωρίς να αφήνει υπολείμματα (ινίδια και χνούδι) ώστε να εξασφαλίζεται η άσηπτη παραλαβή του υλικού. 
• Να γίνεται αναφορά στο χρόνο διατήρησης αποστείρωσης του περιεχομένου σε ελεγχόμενες συνθήκες αποστείρωσης.
• Να αναγράφεται ευκρινώς η ημερομηνία παρτίδα παραγωγής και λήξης.
</t>
    </r>
  </si>
  <si>
    <r>
      <t xml:space="preserve">ΤΕΧΝΙΚΟΣ ΕΛΕΓΧΟΣ ΓΙΑ ΚΛΙΒΑΝΟ ΑΤΜΟΥ (BOWIE DICK)                                         </t>
    </r>
    <r>
      <rPr>
        <sz val="9"/>
        <rFont val="Tahoma"/>
        <family val="2"/>
        <charset val="161"/>
      </rPr>
      <t xml:space="preserve">                                     Το test bowie dick να αποκαλύπτει αν ο κλίβανος αποστείρωσης λειτουργεί σε καθορισμένες συνθήκες χρόνου, θερμοκρασίας, πίεσης, απομάκρυνσης αέρα, υγρασίας και έκθεσης στο αποστειρωτικό μέσο. 
• Το test να αποκαλύπτει την ύπαρξη αέρα στον κλίβανο, πιθανές διαρροές του θαλάμου, κακή ποιότητα ατμού (υγρός ή υπέρθερμος ατμός, συμπυκνώματα). 
• Το test να φέρει δείκτη με χημική μελάνη, η οποία να παραμένει αναλλοίωτη και μετά την αρχειοθέτηση για μακρό διάστημα, για τουλάχιστον 5 χρόνια.
• Ο δείκτης να έχει τυπωμένα τα δεδομένα του κύκλου αποστείρωσης και η χρωματική αλλαγή να είναι σαφής.. 
• Κάθε πακέτο να φέρει ημερομηνία παραγωγής και λήξης. Να συνοδεύεται από αναλυτικό διαγνωστικό πίνακα σφαλμάτων. 
• Το test να είναι οικολογικά ασφαλές για απόρριψη, να είναι απαλλαγμένο μόλυβδου και άλλων βαρέων μετάλλων καθώς και αλλεργιογόνων ουσιών όπως λάτεξ. 
• Το test bowie dick να είναι σύμφωνο με τα διεθνή πρότυπα χημικών δεικτών αποστείρωσης όπως ορίζεται στην Ευρωπαϊκή Ένωση 
</t>
    </r>
    <r>
      <rPr>
        <b/>
        <sz val="9"/>
        <rFont val="Tahoma"/>
        <family val="2"/>
        <charset val="161"/>
      </rPr>
      <t xml:space="preserve">
</t>
    </r>
  </si>
  <si>
    <r>
      <rPr>
        <b/>
        <sz val="9"/>
        <rFont val="Tahoma"/>
        <family val="2"/>
        <charset val="161"/>
      </rPr>
      <t>ΡΟΛΑ ΑΠΟΣΤΕΙΡΩΣΗΣ ΓΙΑ ΚΛΙΒΑΝΟ ΠΛΑΣΜΑΤΟΣ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 xml:space="preserve">Διάσταση 75 Χ 70 m         </t>
    </r>
    <r>
      <rPr>
        <sz val="9"/>
        <rFont val="Tahoma"/>
        <family val="2"/>
        <charset val="161"/>
      </rPr>
      <t xml:space="preserve">      • Να είναι από γνήσιο TYVEK και να υπάρχει, από την κατασκευαστική εταιρεία, πιστοποίηση για την καταλληλότητα του προϊόντος.
• Το βάρος (πολυολεφίνη + διαφανές πλαστικό φύλλο) να είναι &gt; 90gr/m2. Να είναι συμβατά με το σύστημα του Οίκου HUMAN MEDITEK  και να προσκομιστεί επίσημη επιστολή συμβατότητας από τον κατασκευαστικό οίκο του μηχανήματος.    
• Να είναι αδιαπέραστα στο νερό και να υπάρχει ισχυρό φράγμα κατά των μικροοργανισμών και της σκόνης. Να μην επιμολύνονται τα αποστειρωμένα υλικά κατά τη φύλαξη. 
• Οι χημικοί δείκτες των ρολών να είναι στην εσωτερική μπροστινή επιφάνεια ώστε να παρέχεται άμεσο οπτικό αποτέλεσμα (δείκτες – εργαλεία) χωρίς να χρειαστεί να αναποδογυριστεί το πακέτο. 
• Οι χημικοί δείκτες των ρολών να είναι ικανού μεγέθους εμφανείς και ευκρινείς (πριν και μετά την αποστείρωση), μη τοξικοί, τυπωμένοι σε πυκνά διαστήματα, και η μεταβολή του χρωματισμού τους μετά την αποστείρωση να είναι ευκρινής και ευδιάκριτη. 
• Κατά τη διαδικασία του ανοίγματος (μετά την αποστείρωση) δεν θα πρέπει να σκίζεται το πακέτο αλλά να ανοίγει παράλληλα με την πλαϊνή ραφή και να αποκολλάται ομαλά χωρίς να αφήνει υπολείμματα (ινίδια και χνούδι) ώστε να εξασφαλίζεται η άσηπτη παραλαβή του υλικού. 
• Να γίνεται αναφορά στο χρόνο διατήρησης αποστείρωσης του περιεχομένου σε ελεγχόμενες συνθήκες αποστείρωσης.
• Να αναγράφεται ευκρινώς η ημερομηνία παρτίδα παραγωγής και λήξης.
• Να αναγράφετε η παρτίδα παραγωγής για εύκολο εντοπισμό κατασκευαστικού λάθους. 
</t>
    </r>
  </si>
  <si>
    <r>
      <t xml:space="preserve">ΜΠΛΟΥΖΕΣ ΕΞΕΤΑΣΤΙΚΕΣ ΑΠΛΕΣ. </t>
    </r>
    <r>
      <rPr>
        <sz val="9"/>
        <rFont val="Tahoma"/>
        <family val="2"/>
        <charset val="161"/>
      </rPr>
      <t>Μιας χρήσης, από υλικό NON-WOVEN με συμπεριφορά υφάσματος, πυκνό, αδιαφανές, αεροδιαπερατό, υδρόφοβο, με μακριά μανίκια με λάστιχο ή μανσέτα στην άκρη. Να δένουν στη μέση ή να κουμπώνουν καλύπτοντας όλο το πίσω μέρος του σώματος.</t>
    </r>
  </si>
  <si>
    <t>ΦΥΛΛΑ</t>
  </si>
  <si>
    <t>ΤΜΧ</t>
  </si>
  <si>
    <t>ΡΟΛΛΑ</t>
  </si>
  <si>
    <t>TMX</t>
  </si>
  <si>
    <t>ΣΕΤ</t>
  </si>
  <si>
    <t>ΠΑΚΕΤΟ</t>
  </si>
  <si>
    <r>
      <rPr>
        <b/>
        <sz val="9"/>
        <rFont val="Tahoma"/>
        <family val="2"/>
        <charset val="161"/>
      </rPr>
      <t>ΒΑΜΒΑΚΙΑ ΝΕΥΡΟΧΕΙΡΟΥΡΓΙΚΗΣ (PATTIES) Διάσταση 7x38mm περίπου</t>
    </r>
    <r>
      <rPr>
        <sz val="9"/>
        <rFont val="Tahoma"/>
        <family val="2"/>
        <charset val="161"/>
      </rPr>
      <t>. Κατασκευασμένα από φυσικές απορροφητικές ίνες, συμπιεσμένες τόσο ώστε να μην διαχωρίζονται και να προσκολλώνται στους σωματικούς ιστούς. Να απορροφούν υγρά ίσο με πέντε φορές το βάρος τους σε 1 sec. Να διατίθενται σε διάφορα μεγέθη και σχήματα (τετράγωνα, ορθογώνια). Κάθε σπόγγος να έχει απαλή επιφάνεια και στις δύο πλευρές και να διαθέτει ακτινοσκιερό νήμα. Το κάθε πακέτο να περιέχει τουλάχιστον 10 τεμάχια.</t>
    </r>
  </si>
  <si>
    <r>
      <rPr>
        <b/>
        <sz val="9"/>
        <rFont val="Tahoma"/>
        <family val="2"/>
        <charset val="161"/>
      </rPr>
      <t>ΘΗΚΕΣ ΑΠΟΣΤΕΙΡΩΣΗΣ ΑΠΛΕΣ</t>
    </r>
    <r>
      <rPr>
        <sz val="9"/>
        <rFont val="Tahoma"/>
        <family val="2"/>
        <charset val="161"/>
      </rPr>
      <t xml:space="preserve">                                                                                
Να προσφέρονται σε διαστάσεις, ώστε να καλύπτονται οι αντίστοιχες ανάγκες μας ανά χρονική περίοδο </t>
    </r>
    <r>
      <rPr>
        <b/>
        <sz val="9"/>
        <rFont val="Tahoma"/>
        <family val="2"/>
        <charset val="161"/>
      </rPr>
      <t>Διάσταση 150 Χ 300</t>
    </r>
    <r>
      <rPr>
        <sz val="9"/>
        <rFont val="Tahoma"/>
        <family val="2"/>
        <charset val="161"/>
      </rPr>
      <t xml:space="preserve"> </t>
    </r>
    <r>
      <rPr>
        <b/>
        <sz val="9"/>
        <rFont val="Tahoma"/>
        <family val="2"/>
        <charset val="161"/>
      </rPr>
      <t xml:space="preserve">mm      </t>
    </r>
    <r>
      <rPr>
        <sz val="9"/>
        <rFont val="Tahoma"/>
        <family val="2"/>
        <charset val="161"/>
      </rPr>
      <t xml:space="preserve">  • Να είναι κατασκευασμένες, σύμφωνα με τις διεθνείς προδιαγραφές. 
• Να υπάρχουν μεγάλου μεγέθους δείκτες για αποστείρωση και να είναι κατάλληλες για αποστείρωση ατμού  και  οξειδίου του αιθυλενίου. 
• Οι δείκτες να  έχουν ευδιάκριτη χρωματική μεταβολή. Να είναι τοποθετημένοι μεταξύ των δύο στρωμάτων, εξαλείφοντας τελείως τον κίνδυνο να έρθουν σε επαφή οι χημικές ουσίες του δείκτη με το προς αποστείρωση υλικό.
• Η χάρτινη πλευρά να είναι ανθεκτική.
• Κατά τη διάρκεια του ανοίγματος να διαχωρίζεται τέλεια το πλαστικό από το χαρτί, χωρίς να σκίζεται το χαρτί, εκμηδενίζοντας τον κίνδυνο να περάσουν μικρόβια από έξω προς τα μέσα.
• Η πλαστική πλευρά να είναι  ανθεκτική, μαλακή και να μην ζαρώνει μετά τον κλιβανισμό.
• Η πλαϊνή συγκολλητική επιφάνεια να είναι μεγίστης αντοχής, έτσι ώστε να μην ανοίγει από την πίεση του βάρους των εργαλείων και να μην αφήνει ίχνη κατά το άνοιγμα. </t>
    </r>
    <r>
      <rPr>
        <b/>
        <sz val="9"/>
        <rFont val="Tahoma"/>
        <family val="2"/>
        <charset val="161"/>
      </rPr>
      <t xml:space="preserve">
</t>
    </r>
  </si>
  <si>
    <r>
      <t xml:space="preserve">ΤΑΙΝΙΑ (ΜΑΡΤΥΡΑΣ) ΑΠΟΣΤΕΙΡΩΣΗΣ ΑΤΜΟΥ ΣΕ ΡΟΛΟ                                                 </t>
    </r>
    <r>
      <rPr>
        <sz val="9"/>
        <rFont val="Tahoma"/>
        <family val="2"/>
        <charset val="161"/>
      </rPr>
      <t xml:space="preserve">Χημικός εξωτερικός δείκτης-ταινία, υγρού κλιβάνου, αυτοκόλλητη χάρτινη με διαστάσεις 3/4 ιντσών περίπου  σε ρολό των 50m, 
με χρωματική αλλαγή σε όλο το μήκος, 
να έχει ισχυρή κολλητική ιδιότητα, 
να μην αποκολλάται κατά την διάρκεια του κλιβανισμού,
να μην αφήνει υπολείμματα κατά την αφαίρεση της και 
να αναγράφεται η ημερομηνία λήξης σε κάθε ρολό.
</t>
    </r>
    <r>
      <rPr>
        <b/>
        <sz val="9"/>
        <rFont val="Tahoma"/>
        <family val="2"/>
        <charset val="161"/>
      </rPr>
      <t xml:space="preserve">
</t>
    </r>
  </si>
  <si>
    <r>
      <t xml:space="preserve">ΕΤΙΚΕΤΕΣ ΓΙΑ CONTAINER </t>
    </r>
    <r>
      <rPr>
        <sz val="9"/>
        <rFont val="Tahoma"/>
        <family val="2"/>
        <charset val="161"/>
      </rPr>
      <t>χειρουργικών εργαλείων.                                                     Καρτελάκια (χάρτινες αυτοκόλλητες  ετικέτες ) κουτιών αποστείρωσης. . Να προσφέρονται σε διαστάσεις 53,5x36mm και 65x36 mm. Να διαθέτουν δείκτη αλλαγής χρώματος όταν εκτίθενται σε συνθήκες αποστείρωσης. Να φέρουν ένδειξη για αναγραφή έναρξης και λήξης αποστείρωσης με αρίθμηση του φορτίου κλιβανισμού και όνομα συσκευαστή.</t>
    </r>
  </si>
  <si>
    <r>
      <rPr>
        <b/>
        <sz val="9"/>
        <rFont val="Tahoma"/>
        <family val="2"/>
        <charset val="161"/>
      </rPr>
      <t xml:space="preserve"> ΒΟΥΡΤΣΕΣ ΚΑΘΑΡΙΣΜΟΥ ΧΕΙΡΟΥΡΓΙΚΩΝ ΕΡΓΑΛΕΙΩΝ</t>
    </r>
    <r>
      <rPr>
        <sz val="9"/>
        <rFont val="Tahoma"/>
        <family val="2"/>
        <charset val="161"/>
      </rPr>
      <t xml:space="preserve">      • Βούρτσες καθαρισμού  ενδοαυλικών εργαλείων (λαπαροσκόπια, αναρροφήσεις, ορθοπεδικά εργαλεία, κ.λ.π) 
• Να είναι πολλαπλών χρήσεων. 
• Να προσφέρονται σε διάφορες διαστάσεις. 
</t>
    </r>
  </si>
  <si>
    <r>
      <rPr>
        <b/>
        <sz val="9"/>
        <rFont val="Tahoma"/>
        <family val="2"/>
        <charset val="161"/>
      </rPr>
      <t>ΧΡΩΜΑΤΙΣΤΕΣ ΤΑΙΝΙΕΣ ΣΗΜΑΝΣΗΣ ΤΩΝ ΧΕΙΡΟΥΡΓΙΚΩΝ ΕΡΓΑΛΕΙΩΝ ΣΕ ΔΙΑΦΟΡΑ ΧΡΩΜΑΤΑ</t>
    </r>
    <r>
      <rPr>
        <sz val="9"/>
        <rFont val="Tahoma"/>
        <family val="2"/>
        <charset val="161"/>
      </rPr>
      <t xml:space="preserve"> (λευκό, μαύρο, μωβ, κίτρινο, πορτοκαλί, γαλαζιο, κοκκινο, πράσινο, λαχανί ή μπλε, καφέ     • Να έχουν φάρδος περίπου 0,5 cm. 
• Να αντέχουν στις συνθήκες κλιβανισμού. 
• Να μην ξεκολλάνε εύκολα.
ΣΕ ΜΟΡΦΗ ΡΟΛΟΥ   </t>
    </r>
    <r>
      <rPr>
        <b/>
        <sz val="9"/>
        <rFont val="Tahoma"/>
        <family val="2"/>
        <charset val="161"/>
      </rPr>
      <t>ΝΑ ΠΑΡΕΧΟΝΤΑΙ ΟΛΑ ΤΑ ΧΡΩΜΑΤΑ</t>
    </r>
    <r>
      <rPr>
        <sz val="9"/>
        <rFont val="Tahoma"/>
        <family val="2"/>
        <charset val="161"/>
      </rPr>
      <t xml:space="preserve">   
</t>
    </r>
  </si>
  <si>
    <r>
      <t xml:space="preserve">ΦΙΛΤΡΑ ΧΑΡΤΙΝΑ ΜΙΑΣ ΧΡΗΣΕΩΣ ΓΙΑ ΜΕΤΑΛΛΙΚΑ ΚΟΥΤΙΑ (CONTAINERS). </t>
    </r>
    <r>
      <rPr>
        <sz val="9"/>
        <rFont val="Tahoma"/>
        <family val="2"/>
        <charset val="161"/>
      </rPr>
      <t xml:space="preserve">Να είναι μιας χρήσεως, με οπή, με χημικό δείκτη στο πάνω μέρος τους. Ο χημικός δείκτης να μην είναι τοξικός.                                    • Μικροπορώδες, για να επιτρέπει μόνο τη διείσδυση του ατμού και να εμποδίζει τους μικροοργανισμούς.
• Να είναι ελαστικό, ώστε να αντέχει στην πίεση κατά την αποστείρωση
• Να αναγράφεται η ημερομηνία λήξης σε κάθε συσκευασία.
• Να υπάρχει έγκριση για το προϊόν από τον ΕΟΦ, καθώς και από την Ευρωπαϊκή Ένωση με την ένδειξη CE τυπωμένη σε κάθε συσκευασία. 
</t>
    </r>
    <r>
      <rPr>
        <b/>
        <sz val="9"/>
        <rFont val="Tahoma"/>
        <family val="2"/>
        <charset val="161"/>
      </rPr>
      <t xml:space="preserve">
</t>
    </r>
  </si>
  <si>
    <r>
      <rPr>
        <b/>
        <sz val="9"/>
        <rFont val="Tahoma"/>
        <family val="2"/>
        <charset val="161"/>
      </rPr>
      <t>ΜΠΛΟΥΖΕΣ ΧΕΙΡΟΥΡΓΕΙΟΥ ΑΠΟΣΤΕΙΡΩΜΕΝΕΣ ΓΙΑ ΔΙΟΥΡΗΘΡΙΚΕΣ ΕΠΕΜΒΑΣΕΙΣ</t>
    </r>
    <r>
      <rPr>
        <sz val="9"/>
        <rFont val="Tahoma"/>
        <family val="2"/>
        <charset val="161"/>
      </rPr>
      <t xml:space="preserve"> Μιας χρήσης, με αναγραφή ημερομηνίας αποστείρωσης και λήξης αποστείρωσης, συσκευασμένες ώστε να μπορούν να φορεθούν με άσηπτη τεχνική, από υλικό NON-WOVEN με συμπεριφορά υφάσματος, υποαλεργικές, υγροαπωθητικές, αεροδιαπερατές, μακριές, ειδικά ενισχυμένες για διουρηθρικές επεμβάσεις και να καλύπτεται η πλάτη για καλύτερη εξασφάλιση άσηπτου χειρουργικού πεδίου. Τα μανίκια να καταλήγουν σε  ενισχυμένη μανσέτα. Μέσα στο πακέτο να υπάρχει απορροφητικό πεδίο για το σκούπισμα των χεριών, προαιρετικά να υπάρχει δυνατότητα δεσίματος απ’ τον ίδιο το χειρουργό.   Μέγεθος </t>
    </r>
    <r>
      <rPr>
        <b/>
        <sz val="9"/>
        <rFont val="Tahoma"/>
        <family val="2"/>
        <charset val="161"/>
      </rPr>
      <t>XXL</t>
    </r>
    <r>
      <rPr>
        <sz val="9"/>
        <rFont val="Tahoma"/>
        <family val="2"/>
        <charset val="161"/>
      </rPr>
      <t xml:space="preserve"> </t>
    </r>
  </si>
  <si>
    <t>ΠΑΛΙΟΣ ΠΡΟΫΠΟΛΟΓΙΣΜΟΣ ΠΡΟ ΦΠΑ ΓΙΑ 2 ΕΤΗ</t>
  </si>
  <si>
    <t>ΕΓΓΥΗΤΙΚΗ ΣΥΜΜΕΤΟΧΗΣ 2%</t>
  </si>
  <si>
    <t>ΕΓΓΥΗΤΙΚΗ ΚΑΛΗΣ ΕΚΤΕΛΕΣΗΣ 4%</t>
  </si>
  <si>
    <t>ΠΟΣΟΤΗΤΑ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</si>
</sst>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000\ &quot;€&quot;"/>
    <numFmt numFmtId="166" formatCode="#,##0.00000\ &quot;€&quot;"/>
    <numFmt numFmtId="167" formatCode="#,##0.0000\ &quot;€&quot;"/>
  </numFmts>
  <fonts count="10" x14ac:knownFonts="1">
    <font>
      <sz val="11"/>
      <color theme="1"/>
      <name val="Calibri"/>
      <family val="2"/>
      <charset val="161"/>
      <scheme val="minor"/>
    </font>
    <font>
      <sz val="11"/>
      <color indexed="8"/>
      <name val="Calibri"/>
      <family val="2"/>
      <charset val="161"/>
    </font>
    <font>
      <sz val="9"/>
      <color theme="1"/>
      <name val="Tahoma"/>
      <family val="2"/>
      <charset val="161"/>
    </font>
    <font>
      <sz val="9"/>
      <name val="Tahoma"/>
      <family val="2"/>
      <charset val="161"/>
    </font>
    <font>
      <b/>
      <sz val="9"/>
      <name val="Tahoma"/>
      <family val="2"/>
      <charset val="161"/>
    </font>
    <font>
      <b/>
      <sz val="9"/>
      <color rgb="FFFF0000"/>
      <name val="Tahoma"/>
      <family val="2"/>
      <charset val="161"/>
    </font>
    <font>
      <sz val="9"/>
      <color rgb="FFFF0000"/>
      <name val="Tahoma"/>
      <family val="2"/>
      <charset val="161"/>
    </font>
    <font>
      <sz val="12"/>
      <color rgb="FFFF0000"/>
      <name val="Tahoma"/>
      <family val="2"/>
      <charset val="161"/>
    </font>
    <font>
      <sz val="10"/>
      <name val="Tahoma"/>
      <family val="2"/>
      <charset val="161"/>
    </font>
    <font>
      <sz val="12"/>
      <name val="Tahoma"/>
      <family val="2"/>
      <charset val="16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2" fillId="0" borderId="0" xfId="0" applyFont="1" applyAlignment="1">
      <alignment horizontal="left" vertical="top"/>
    </xf>
    <xf numFmtId="0" fontId="5" fillId="0" borderId="1"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164" fontId="6" fillId="0" borderId="1" xfId="0" applyNumberFormat="1" applyFont="1" applyBorder="1" applyAlignment="1">
      <alignment horizontal="left" vertical="top"/>
    </xf>
    <xf numFmtId="165" fontId="2" fillId="4" borderId="1" xfId="0" applyNumberFormat="1" applyFont="1" applyFill="1" applyBorder="1" applyAlignment="1">
      <alignment horizontal="left" vertical="top"/>
    </xf>
    <xf numFmtId="0" fontId="6" fillId="0" borderId="1" xfId="0" applyFont="1" applyBorder="1" applyAlignment="1">
      <alignment horizontal="left" vertical="center"/>
    </xf>
    <xf numFmtId="0" fontId="6" fillId="0" borderId="0" xfId="0" applyFont="1" applyAlignment="1">
      <alignment horizontal="left" vertical="center"/>
    </xf>
    <xf numFmtId="166" fontId="6" fillId="0" borderId="1" xfId="0" applyNumberFormat="1" applyFont="1" applyBorder="1" applyAlignment="1">
      <alignment horizontal="left" vertical="top"/>
    </xf>
    <xf numFmtId="0" fontId="6" fillId="3" borderId="1" xfId="0" applyFont="1" applyFill="1" applyBorder="1" applyAlignment="1">
      <alignment horizontal="left" vertical="top"/>
    </xf>
    <xf numFmtId="0" fontId="6" fillId="3" borderId="0" xfId="0" applyFont="1" applyFill="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3" fontId="6" fillId="0" borderId="0" xfId="0" applyNumberFormat="1" applyFont="1" applyAlignment="1">
      <alignment horizontal="left" vertical="top"/>
    </xf>
    <xf numFmtId="165" fontId="6" fillId="4" borderId="0" xfId="0" applyNumberFormat="1" applyFont="1" applyFill="1" applyAlignment="1">
      <alignment horizontal="left" vertical="top"/>
    </xf>
    <xf numFmtId="9" fontId="6" fillId="0" borderId="0" xfId="0" applyNumberFormat="1" applyFont="1" applyAlignment="1">
      <alignment horizontal="left" vertical="top"/>
    </xf>
    <xf numFmtId="10" fontId="6" fillId="0" borderId="0" xfId="0" applyNumberFormat="1" applyFont="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3" fontId="4" fillId="0" borderId="1" xfId="0" applyNumberFormat="1" applyFont="1" applyBorder="1" applyAlignment="1">
      <alignment horizontal="left" vertical="center" wrapText="1"/>
    </xf>
    <xf numFmtId="165" fontId="4" fillId="4" borderId="1" xfId="0" applyNumberFormat="1"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164" fontId="4" fillId="0" borderId="1" xfId="0" applyNumberFormat="1" applyFont="1" applyBorder="1" applyAlignment="1">
      <alignment horizontal="left" vertical="center" wrapText="1"/>
    </xf>
    <xf numFmtId="9" fontId="4" fillId="0" borderId="1" xfId="0" applyNumberFormat="1"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left" vertical="top"/>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0" borderId="0" xfId="0" applyFont="1" applyAlignment="1">
      <alignment horizontal="left" vertical="top"/>
    </xf>
    <xf numFmtId="164" fontId="3" fillId="0" borderId="1" xfId="0" applyNumberFormat="1" applyFont="1" applyBorder="1" applyAlignment="1">
      <alignment horizontal="left" vertical="top"/>
    </xf>
    <xf numFmtId="167" fontId="4" fillId="0" borderId="1" xfId="0" applyNumberFormat="1" applyFont="1" applyBorder="1" applyAlignment="1">
      <alignment horizontal="left" vertical="center" wrapText="1"/>
    </xf>
    <xf numFmtId="167" fontId="3" fillId="0" borderId="1" xfId="0" applyNumberFormat="1" applyFont="1" applyBorder="1" applyAlignment="1">
      <alignment horizontal="left" vertical="top"/>
    </xf>
    <xf numFmtId="167" fontId="6" fillId="0" borderId="0" xfId="0" applyNumberFormat="1" applyFont="1" applyAlignment="1">
      <alignment horizontal="left" vertical="top"/>
    </xf>
    <xf numFmtId="167" fontId="3" fillId="0" borderId="1" xfId="0" applyNumberFormat="1" applyFont="1" applyBorder="1" applyAlignment="1">
      <alignment horizontal="left" vertical="top" wrapText="1"/>
    </xf>
    <xf numFmtId="167" fontId="3" fillId="4" borderId="1" xfId="0" applyNumberFormat="1" applyFont="1" applyFill="1" applyBorder="1" applyAlignment="1">
      <alignment horizontal="left" vertical="top"/>
    </xf>
    <xf numFmtId="165" fontId="3" fillId="4" borderId="1" xfId="0" applyNumberFormat="1" applyFont="1" applyFill="1" applyBorder="1" applyAlignment="1">
      <alignment horizontal="left" vertical="top"/>
    </xf>
    <xf numFmtId="164" fontId="3" fillId="4" borderId="1" xfId="0" applyNumberFormat="1" applyFont="1" applyFill="1" applyBorder="1" applyAlignment="1">
      <alignment horizontal="left" vertical="top"/>
    </xf>
    <xf numFmtId="0" fontId="3" fillId="3" borderId="1" xfId="0" applyFont="1" applyFill="1" applyBorder="1" applyAlignment="1">
      <alignment horizontal="left" vertical="top"/>
    </xf>
    <xf numFmtId="0" fontId="3" fillId="0" borderId="0" xfId="0" applyFont="1" applyAlignment="1">
      <alignment horizontal="left" vertical="top"/>
    </xf>
    <xf numFmtId="0" fontId="6" fillId="0" borderId="0" xfId="0" applyFont="1" applyAlignment="1">
      <alignment horizontal="left" vertical="top" wrapText="1"/>
    </xf>
    <xf numFmtId="3" fontId="3" fillId="0" borderId="1" xfId="0" applyNumberFormat="1" applyFont="1" applyBorder="1" applyAlignment="1">
      <alignment horizontal="left" vertical="top" wrapText="1"/>
    </xf>
    <xf numFmtId="3" fontId="3" fillId="0" borderId="1" xfId="0" applyNumberFormat="1" applyFont="1" applyBorder="1" applyAlignment="1">
      <alignment horizontal="left" vertical="top"/>
    </xf>
    <xf numFmtId="3" fontId="3" fillId="0" borderId="0" xfId="0" applyNumberFormat="1" applyFont="1" applyAlignment="1">
      <alignment horizontal="left" vertical="top"/>
    </xf>
    <xf numFmtId="164" fontId="3" fillId="4" borderId="0" xfId="0" applyNumberFormat="1" applyFont="1" applyFill="1" applyAlignment="1">
      <alignment horizontal="left" vertical="top"/>
    </xf>
    <xf numFmtId="10" fontId="3" fillId="4" borderId="0" xfId="0" applyNumberFormat="1" applyFont="1" applyFill="1" applyAlignment="1">
      <alignment horizontal="left" vertical="top"/>
    </xf>
    <xf numFmtId="9" fontId="3" fillId="0" borderId="1" xfId="0" applyNumberFormat="1" applyFont="1" applyBorder="1" applyAlignment="1">
      <alignment horizontal="left" vertical="top"/>
    </xf>
    <xf numFmtId="9" fontId="3" fillId="0" borderId="1" xfId="0" applyNumberFormat="1" applyFont="1" applyBorder="1" applyAlignment="1">
      <alignment horizontal="left" vertical="top" wrapText="1"/>
    </xf>
    <xf numFmtId="9" fontId="8" fillId="0" borderId="1" xfId="0" applyNumberFormat="1" applyFont="1" applyBorder="1" applyAlignment="1">
      <alignment horizontal="left" vertical="top" wrapText="1"/>
    </xf>
    <xf numFmtId="10" fontId="3" fillId="0" borderId="0" xfId="0" applyNumberFormat="1" applyFont="1" applyAlignment="1">
      <alignment horizontal="left" vertical="top"/>
    </xf>
    <xf numFmtId="164" fontId="3" fillId="0" borderId="0" xfId="0" applyNumberFormat="1" applyFont="1" applyAlignment="1">
      <alignment horizontal="left" vertical="top"/>
    </xf>
    <xf numFmtId="10" fontId="5" fillId="0" borderId="0" xfId="0" applyNumberFormat="1" applyFont="1" applyAlignment="1">
      <alignment horizontal="left" vertical="top"/>
    </xf>
    <xf numFmtId="3" fontId="5" fillId="0" borderId="1" xfId="0" applyNumberFormat="1" applyFont="1" applyBorder="1" applyAlignment="1">
      <alignment horizontal="left" vertical="top"/>
    </xf>
    <xf numFmtId="3" fontId="4" fillId="0" borderId="1" xfId="0" applyNumberFormat="1" applyFont="1" applyBorder="1" applyAlignment="1">
      <alignment horizontal="left" vertical="top"/>
    </xf>
    <xf numFmtId="165" fontId="5" fillId="4" borderId="1" xfId="0" applyNumberFormat="1" applyFont="1" applyFill="1" applyBorder="1" applyAlignment="1">
      <alignment horizontal="left" vertical="top"/>
    </xf>
    <xf numFmtId="164" fontId="4" fillId="4" borderId="1" xfId="0" applyNumberFormat="1" applyFont="1" applyFill="1" applyBorder="1" applyAlignment="1">
      <alignment horizontal="left" vertical="top"/>
    </xf>
    <xf numFmtId="167" fontId="5" fillId="0" borderId="1" xfId="0" applyNumberFormat="1" applyFont="1" applyBorder="1" applyAlignment="1">
      <alignment horizontal="left" vertical="top"/>
    </xf>
    <xf numFmtId="9" fontId="5" fillId="0" borderId="1" xfId="0" applyNumberFormat="1" applyFont="1" applyBorder="1" applyAlignment="1">
      <alignment horizontal="left" vertical="top"/>
    </xf>
    <xf numFmtId="164" fontId="4" fillId="0" borderId="1" xfId="0" applyNumberFormat="1" applyFont="1" applyBorder="1" applyAlignment="1">
      <alignment horizontal="left" vertical="top"/>
    </xf>
    <xf numFmtId="10" fontId="4" fillId="0" borderId="1" xfId="0" applyNumberFormat="1" applyFont="1" applyBorder="1" applyAlignment="1">
      <alignment horizontal="left" vertical="center" wrapText="1"/>
    </xf>
    <xf numFmtId="10" fontId="4" fillId="0" borderId="3" xfId="0" applyNumberFormat="1" applyFont="1" applyBorder="1" applyAlignment="1">
      <alignment horizontal="left" vertical="center" wrapText="1"/>
    </xf>
    <xf numFmtId="10" fontId="6" fillId="0" borderId="3" xfId="0" applyNumberFormat="1" applyFont="1" applyBorder="1" applyAlignment="1">
      <alignment horizontal="left" vertical="top"/>
    </xf>
    <xf numFmtId="10" fontId="6" fillId="3" borderId="3" xfId="0" applyNumberFormat="1" applyFont="1" applyFill="1" applyBorder="1" applyAlignment="1">
      <alignment horizontal="left" vertical="top"/>
    </xf>
    <xf numFmtId="10" fontId="5" fillId="0" borderId="3" xfId="0" applyNumberFormat="1" applyFont="1" applyBorder="1" applyAlignment="1">
      <alignment horizontal="left" vertical="top" wrapText="1"/>
    </xf>
    <xf numFmtId="164" fontId="3" fillId="3" borderId="1" xfId="0" applyNumberFormat="1" applyFont="1" applyFill="1" applyBorder="1" applyAlignment="1">
      <alignment horizontal="left" vertical="top"/>
    </xf>
    <xf numFmtId="165"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0" fontId="2" fillId="0" borderId="1" xfId="0" applyFont="1" applyBorder="1" applyAlignment="1">
      <alignment horizontal="left" vertical="top"/>
    </xf>
    <xf numFmtId="10" fontId="6" fillId="0" borderId="3" xfId="0" applyNumberFormat="1" applyFont="1" applyBorder="1" applyAlignment="1">
      <alignment horizontal="left" vertical="center"/>
    </xf>
    <xf numFmtId="164" fontId="4" fillId="4" borderId="1" xfId="0" applyNumberFormat="1" applyFont="1" applyFill="1" applyBorder="1" applyAlignment="1">
      <alignment horizontal="left" vertical="center"/>
    </xf>
    <xf numFmtId="9" fontId="7" fillId="0" borderId="0" xfId="0" applyNumberFormat="1" applyFont="1" applyAlignment="1">
      <alignment horizontal="left" vertical="top"/>
    </xf>
    <xf numFmtId="164" fontId="4" fillId="0" borderId="0" xfId="0" applyNumberFormat="1" applyFont="1" applyAlignment="1">
      <alignment horizontal="left" vertical="top"/>
    </xf>
    <xf numFmtId="164" fontId="4" fillId="5" borderId="1" xfId="0" applyNumberFormat="1" applyFont="1" applyFill="1" applyBorder="1" applyAlignment="1">
      <alignment horizontal="left" vertical="center" wrapText="1"/>
    </xf>
    <xf numFmtId="10" fontId="5" fillId="0" borderId="3" xfId="0" applyNumberFormat="1" applyFont="1" applyBorder="1" applyAlignment="1">
      <alignment horizontal="left" vertical="top"/>
    </xf>
    <xf numFmtId="10" fontId="6" fillId="0" borderId="0" xfId="0" applyNumberFormat="1" applyFont="1" applyAlignment="1">
      <alignment horizontal="left" vertical="center"/>
    </xf>
    <xf numFmtId="0" fontId="4" fillId="2" borderId="1" xfId="0" applyFont="1" applyFill="1" applyBorder="1" applyAlignment="1">
      <alignment horizontal="left" vertical="top" wrapText="1"/>
    </xf>
    <xf numFmtId="3" fontId="4" fillId="0" borderId="1" xfId="0" applyNumberFormat="1" applyFont="1" applyBorder="1" applyAlignment="1">
      <alignment horizontal="left" vertical="top" wrapText="1"/>
    </xf>
    <xf numFmtId="0" fontId="3" fillId="3" borderId="0" xfId="0" applyFont="1" applyFill="1" applyAlignment="1">
      <alignment horizontal="left" vertical="top"/>
    </xf>
    <xf numFmtId="0" fontId="9" fillId="0" borderId="0" xfId="0" applyFont="1" applyAlignment="1">
      <alignment horizontal="left" vertical="top" wrapText="1"/>
    </xf>
    <xf numFmtId="164" fontId="4" fillId="0" borderId="0" xfId="0" applyNumberFormat="1" applyFont="1" applyFill="1" applyBorder="1" applyAlignment="1">
      <alignment horizontal="left" vertical="center" wrapText="1"/>
    </xf>
    <xf numFmtId="164" fontId="4" fillId="5" borderId="4"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top"/>
    </xf>
    <xf numFmtId="164" fontId="3" fillId="0" borderId="0" xfId="0" applyNumberFormat="1" applyFont="1" applyFill="1" applyBorder="1" applyAlignment="1">
      <alignment horizontal="left" vertical="top"/>
    </xf>
    <xf numFmtId="0" fontId="4" fillId="0" borderId="1" xfId="0" applyFont="1" applyFill="1" applyBorder="1" applyAlignment="1">
      <alignment horizontal="left" vertical="top"/>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left" vertical="top"/>
    </xf>
    <xf numFmtId="0" fontId="3" fillId="0" borderId="1" xfId="0" applyFont="1" applyFill="1" applyBorder="1" applyAlignment="1">
      <alignment horizontal="left" vertical="top"/>
    </xf>
    <xf numFmtId="10" fontId="6" fillId="0" borderId="3" xfId="0" applyNumberFormat="1" applyFont="1" applyFill="1" applyBorder="1" applyAlignment="1">
      <alignment horizontal="left" vertical="top"/>
    </xf>
    <xf numFmtId="0" fontId="6" fillId="0" borderId="1" xfId="0" applyFont="1" applyFill="1" applyBorder="1" applyAlignment="1">
      <alignment horizontal="left" vertical="top"/>
    </xf>
    <xf numFmtId="0" fontId="6" fillId="0" borderId="0" xfId="0" applyFont="1" applyFill="1" applyAlignment="1">
      <alignment horizontal="left" vertical="top"/>
    </xf>
    <xf numFmtId="10" fontId="5" fillId="0" borderId="3" xfId="0" applyNumberFormat="1" applyFont="1" applyFill="1" applyBorder="1" applyAlignment="1">
      <alignment horizontal="left" vertical="top"/>
    </xf>
    <xf numFmtId="0" fontId="4" fillId="0" borderId="1" xfId="0" applyFont="1" applyFill="1" applyBorder="1" applyAlignment="1">
      <alignment horizontal="left" vertical="top" wrapText="1"/>
    </xf>
    <xf numFmtId="10" fontId="6" fillId="0" borderId="0" xfId="0" applyNumberFormat="1" applyFont="1" applyFill="1" applyAlignment="1">
      <alignment horizontal="left" vertical="center"/>
    </xf>
    <xf numFmtId="0" fontId="6" fillId="0" borderId="0" xfId="0" applyFont="1" applyFill="1" applyAlignment="1">
      <alignment horizontal="left" vertical="center"/>
    </xf>
  </cellXfs>
  <cellStyles count="2">
    <cellStyle name="Euro" xfId="1" xr:uid="{00000000-0005-0000-0000-000000000000}"/>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
  <sheetViews>
    <sheetView tabSelected="1" zoomScale="80" zoomScaleNormal="80" workbookViewId="0">
      <pane ySplit="1" topLeftCell="A3" activePane="bottomLeft" state="frozen"/>
      <selection pane="bottomLeft" activeCell="C5" sqref="C5"/>
    </sheetView>
  </sheetViews>
  <sheetFormatPr defaultColWidth="9.140625" defaultRowHeight="11.25" x14ac:dyDescent="0.25"/>
  <cols>
    <col min="1" max="1" width="5" style="33" customWidth="1"/>
    <col min="2" max="2" width="60.140625" style="3" customWidth="1"/>
    <col min="3" max="3" width="12.5703125" style="16" customWidth="1"/>
    <col min="4" max="4" width="11.28515625" style="3" customWidth="1"/>
    <col min="5" max="5" width="11.85546875" style="19" customWidth="1"/>
    <col min="6" max="6" width="9.7109375" style="3" bestFit="1" customWidth="1"/>
    <col min="7" max="16384" width="9.140625" style="3"/>
  </cols>
  <sheetData>
    <row r="1" spans="1:42" s="29" customFormat="1" ht="65.25" customHeight="1" x14ac:dyDescent="0.25">
      <c r="A1" s="20" t="s">
        <v>1</v>
      </c>
      <c r="B1" s="22" t="s">
        <v>2</v>
      </c>
      <c r="C1" s="23" t="s">
        <v>136</v>
      </c>
      <c r="D1" s="21" t="s">
        <v>0</v>
      </c>
      <c r="E1" s="64"/>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row>
    <row r="2" spans="1:42" s="96" customFormat="1" ht="102" customHeight="1" x14ac:dyDescent="0.25">
      <c r="A2" s="89">
        <v>1</v>
      </c>
      <c r="B2" s="90" t="s">
        <v>61</v>
      </c>
      <c r="C2" s="91">
        <v>40</v>
      </c>
      <c r="D2" s="93" t="s">
        <v>120</v>
      </c>
      <c r="E2" s="94"/>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row>
    <row r="3" spans="1:42" s="96" customFormat="1" ht="112.5" customHeight="1" x14ac:dyDescent="0.25">
      <c r="A3" s="89">
        <v>2</v>
      </c>
      <c r="B3" s="90" t="s">
        <v>98</v>
      </c>
      <c r="C3" s="91">
        <v>30</v>
      </c>
      <c r="D3" s="93" t="s">
        <v>120</v>
      </c>
      <c r="E3" s="97"/>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row>
    <row r="4" spans="1:42" s="96" customFormat="1" ht="111.75" customHeight="1" x14ac:dyDescent="0.25">
      <c r="A4" s="89">
        <v>3</v>
      </c>
      <c r="B4" s="98" t="s">
        <v>105</v>
      </c>
      <c r="C4" s="91">
        <v>1000</v>
      </c>
      <c r="D4" s="93" t="s">
        <v>120</v>
      </c>
      <c r="E4" s="94"/>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row>
    <row r="5" spans="1:42" s="96" customFormat="1" ht="98.25" customHeight="1" x14ac:dyDescent="0.25">
      <c r="A5" s="89">
        <v>4</v>
      </c>
      <c r="B5" s="90" t="s">
        <v>52</v>
      </c>
      <c r="C5" s="92">
        <v>500</v>
      </c>
      <c r="D5" s="93" t="s">
        <v>120</v>
      </c>
      <c r="E5" s="99"/>
      <c r="F5" s="100"/>
      <c r="G5" s="100"/>
      <c r="H5" s="100"/>
      <c r="I5" s="100"/>
      <c r="J5" s="100"/>
      <c r="K5" s="100"/>
      <c r="L5" s="100"/>
    </row>
    <row r="8" spans="1:42" ht="49.5" customHeight="1" x14ac:dyDescent="0.25"/>
    <row r="9" spans="1:42" x14ac:dyDescent="0.25">
      <c r="B9" s="44"/>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6"/>
  <sheetViews>
    <sheetView zoomScale="80" zoomScaleNormal="80" workbookViewId="0">
      <pane ySplit="1" topLeftCell="A41" activePane="bottomLeft" state="frozen"/>
      <selection pane="bottomLeft" activeCell="C43" sqref="C43"/>
    </sheetView>
  </sheetViews>
  <sheetFormatPr defaultColWidth="9.140625" defaultRowHeight="11.25" x14ac:dyDescent="0.25"/>
  <cols>
    <col min="1" max="1" width="5" style="33" customWidth="1"/>
    <col min="2" max="2" width="60.140625" style="3" customWidth="1"/>
    <col min="3" max="3" width="7.42578125" style="16" customWidth="1"/>
    <col min="4" max="4" width="7.140625" style="47" customWidth="1"/>
    <col min="5" max="5" width="9.85546875" style="3" customWidth="1"/>
    <col min="6" max="16384" width="9.140625" style="3"/>
  </cols>
  <sheetData>
    <row r="1" spans="1:5" s="43" customFormat="1" ht="65.25" customHeight="1" x14ac:dyDescent="0.25">
      <c r="A1" s="20" t="s">
        <v>1</v>
      </c>
      <c r="B1" s="22" t="s">
        <v>2</v>
      </c>
      <c r="C1" s="23" t="s">
        <v>7</v>
      </c>
      <c r="D1" s="23" t="s">
        <v>8</v>
      </c>
      <c r="E1" s="21" t="s">
        <v>5</v>
      </c>
    </row>
    <row r="2" spans="1:5" ht="86.25" customHeight="1" x14ac:dyDescent="0.25">
      <c r="A2" s="30">
        <v>1</v>
      </c>
      <c r="B2" s="31" t="s">
        <v>20</v>
      </c>
      <c r="C2" s="45">
        <v>4500</v>
      </c>
      <c r="D2" s="46">
        <f>C2*2</f>
        <v>9000</v>
      </c>
      <c r="E2" s="42" t="s">
        <v>119</v>
      </c>
    </row>
    <row r="3" spans="1:5" ht="156.75" customHeight="1" x14ac:dyDescent="0.25">
      <c r="A3" s="30">
        <v>2</v>
      </c>
      <c r="B3" s="31" t="s">
        <v>21</v>
      </c>
      <c r="C3" s="45">
        <v>3600</v>
      </c>
      <c r="D3" s="46">
        <f t="shared" ref="D3:D66" si="0">C3*2</f>
        <v>7200</v>
      </c>
      <c r="E3" s="42" t="s">
        <v>119</v>
      </c>
    </row>
    <row r="4" spans="1:5" ht="88.5" customHeight="1" x14ac:dyDescent="0.25">
      <c r="A4" s="30">
        <v>3</v>
      </c>
      <c r="B4" s="31" t="s">
        <v>22</v>
      </c>
      <c r="C4" s="45">
        <v>1000</v>
      </c>
      <c r="D4" s="46">
        <f t="shared" si="0"/>
        <v>2000</v>
      </c>
      <c r="E4" s="42" t="s">
        <v>119</v>
      </c>
    </row>
    <row r="5" spans="1:5" ht="79.5" customHeight="1" x14ac:dyDescent="0.25">
      <c r="A5" s="30">
        <v>4</v>
      </c>
      <c r="B5" s="31" t="s">
        <v>23</v>
      </c>
      <c r="C5" s="45">
        <v>1000</v>
      </c>
      <c r="D5" s="46">
        <f t="shared" si="0"/>
        <v>2000</v>
      </c>
      <c r="E5" s="42" t="s">
        <v>120</v>
      </c>
    </row>
    <row r="6" spans="1:5" ht="78.75" customHeight="1" x14ac:dyDescent="0.25">
      <c r="A6" s="30">
        <v>5</v>
      </c>
      <c r="B6" s="31" t="s">
        <v>114</v>
      </c>
      <c r="C6" s="45">
        <v>4</v>
      </c>
      <c r="D6" s="46">
        <f t="shared" si="0"/>
        <v>8</v>
      </c>
      <c r="E6" s="42" t="s">
        <v>121</v>
      </c>
    </row>
    <row r="7" spans="1:5" ht="120" customHeight="1" x14ac:dyDescent="0.25">
      <c r="A7" s="30">
        <v>6</v>
      </c>
      <c r="B7" s="31" t="s">
        <v>24</v>
      </c>
      <c r="C7" s="45">
        <v>15</v>
      </c>
      <c r="D7" s="46">
        <f t="shared" si="0"/>
        <v>30</v>
      </c>
      <c r="E7" s="42" t="s">
        <v>121</v>
      </c>
    </row>
    <row r="8" spans="1:5" ht="64.5" customHeight="1" x14ac:dyDescent="0.25">
      <c r="A8" s="30">
        <v>7</v>
      </c>
      <c r="B8" s="31" t="s">
        <v>25</v>
      </c>
      <c r="C8" s="45">
        <v>50</v>
      </c>
      <c r="D8" s="46">
        <f t="shared" si="0"/>
        <v>100</v>
      </c>
      <c r="E8" s="42" t="s">
        <v>121</v>
      </c>
    </row>
    <row r="9" spans="1:5" ht="69" customHeight="1" x14ac:dyDescent="0.25">
      <c r="A9" s="30">
        <v>8</v>
      </c>
      <c r="B9" s="31" t="s">
        <v>26</v>
      </c>
      <c r="C9" s="45">
        <v>60</v>
      </c>
      <c r="D9" s="46">
        <f t="shared" si="0"/>
        <v>120</v>
      </c>
      <c r="E9" s="42" t="s">
        <v>121</v>
      </c>
    </row>
    <row r="10" spans="1:5" ht="69.75" customHeight="1" x14ac:dyDescent="0.25">
      <c r="A10" s="30">
        <v>9</v>
      </c>
      <c r="B10" s="31" t="s">
        <v>27</v>
      </c>
      <c r="C10" s="45">
        <v>35</v>
      </c>
      <c r="D10" s="46">
        <f t="shared" si="0"/>
        <v>70</v>
      </c>
      <c r="E10" s="42" t="s">
        <v>121</v>
      </c>
    </row>
    <row r="11" spans="1:5" ht="68.25" customHeight="1" x14ac:dyDescent="0.25">
      <c r="A11" s="30">
        <v>10</v>
      </c>
      <c r="B11" s="31" t="s">
        <v>28</v>
      </c>
      <c r="C11" s="45">
        <v>15</v>
      </c>
      <c r="D11" s="46">
        <f t="shared" si="0"/>
        <v>30</v>
      </c>
      <c r="E11" s="42" t="s">
        <v>121</v>
      </c>
    </row>
    <row r="12" spans="1:5" ht="36.75" customHeight="1" x14ac:dyDescent="0.25">
      <c r="A12" s="30">
        <v>11</v>
      </c>
      <c r="B12" s="31" t="s">
        <v>29</v>
      </c>
      <c r="C12" s="45">
        <v>5</v>
      </c>
      <c r="D12" s="46">
        <f t="shared" si="0"/>
        <v>10</v>
      </c>
      <c r="E12" s="42" t="s">
        <v>121</v>
      </c>
    </row>
    <row r="13" spans="1:5" ht="55.5" customHeight="1" x14ac:dyDescent="0.25">
      <c r="A13" s="30">
        <v>12</v>
      </c>
      <c r="B13" s="31" t="s">
        <v>115</v>
      </c>
      <c r="C13" s="45">
        <v>15</v>
      </c>
      <c r="D13" s="46">
        <f t="shared" si="0"/>
        <v>30</v>
      </c>
      <c r="E13" s="42" t="s">
        <v>121</v>
      </c>
    </row>
    <row r="14" spans="1:5" ht="75.75" customHeight="1" x14ac:dyDescent="0.25">
      <c r="A14" s="30">
        <v>13</v>
      </c>
      <c r="B14" s="31" t="s">
        <v>30</v>
      </c>
      <c r="C14" s="45">
        <v>30</v>
      </c>
      <c r="D14" s="46">
        <f t="shared" si="0"/>
        <v>60</v>
      </c>
      <c r="E14" s="42" t="s">
        <v>121</v>
      </c>
    </row>
    <row r="15" spans="1:5" ht="75.75" customHeight="1" x14ac:dyDescent="0.25">
      <c r="A15" s="30">
        <v>14</v>
      </c>
      <c r="B15" s="31" t="s">
        <v>31</v>
      </c>
      <c r="C15" s="45">
        <v>32</v>
      </c>
      <c r="D15" s="46">
        <f t="shared" si="0"/>
        <v>64</v>
      </c>
      <c r="E15" s="42" t="s">
        <v>121</v>
      </c>
    </row>
    <row r="16" spans="1:5" ht="69" customHeight="1" x14ac:dyDescent="0.25">
      <c r="A16" s="30">
        <v>15</v>
      </c>
      <c r="B16" s="31" t="s">
        <v>32</v>
      </c>
      <c r="C16" s="45">
        <v>15</v>
      </c>
      <c r="D16" s="46">
        <f t="shared" si="0"/>
        <v>30</v>
      </c>
      <c r="E16" s="42" t="s">
        <v>121</v>
      </c>
    </row>
    <row r="17" spans="1:5" ht="54.75" customHeight="1" x14ac:dyDescent="0.25">
      <c r="A17" s="30">
        <v>16</v>
      </c>
      <c r="B17" s="31" t="s">
        <v>33</v>
      </c>
      <c r="C17" s="45">
        <v>5</v>
      </c>
      <c r="D17" s="46">
        <f t="shared" si="0"/>
        <v>10</v>
      </c>
      <c r="E17" s="42" t="s">
        <v>121</v>
      </c>
    </row>
    <row r="18" spans="1:5" ht="94.5" customHeight="1" x14ac:dyDescent="0.25">
      <c r="A18" s="30">
        <v>17</v>
      </c>
      <c r="B18" s="31" t="s">
        <v>34</v>
      </c>
      <c r="C18" s="45">
        <v>25000</v>
      </c>
      <c r="D18" s="46">
        <f t="shared" si="0"/>
        <v>50000</v>
      </c>
      <c r="E18" s="42" t="s">
        <v>120</v>
      </c>
    </row>
    <row r="19" spans="1:5" ht="90.75" customHeight="1" x14ac:dyDescent="0.25">
      <c r="A19" s="30">
        <v>18</v>
      </c>
      <c r="B19" s="31" t="s">
        <v>35</v>
      </c>
      <c r="C19" s="45">
        <v>25000</v>
      </c>
      <c r="D19" s="46">
        <f t="shared" si="0"/>
        <v>50000</v>
      </c>
      <c r="E19" s="42" t="s">
        <v>120</v>
      </c>
    </row>
    <row r="20" spans="1:5" ht="88.5" customHeight="1" x14ac:dyDescent="0.25">
      <c r="A20" s="30">
        <v>19</v>
      </c>
      <c r="B20" s="31" t="s">
        <v>36</v>
      </c>
      <c r="C20" s="45">
        <v>2000</v>
      </c>
      <c r="D20" s="46">
        <f t="shared" si="0"/>
        <v>4000</v>
      </c>
      <c r="E20" s="42" t="s">
        <v>120</v>
      </c>
    </row>
    <row r="21" spans="1:5" ht="63.75" customHeight="1" x14ac:dyDescent="0.25">
      <c r="A21" s="30">
        <v>20</v>
      </c>
      <c r="B21" s="32" t="s">
        <v>37</v>
      </c>
      <c r="C21" s="45">
        <v>380</v>
      </c>
      <c r="D21" s="46">
        <f t="shared" si="0"/>
        <v>760</v>
      </c>
      <c r="E21" s="42" t="s">
        <v>120</v>
      </c>
    </row>
    <row r="22" spans="1:5" ht="50.25" customHeight="1" x14ac:dyDescent="0.25">
      <c r="A22" s="30">
        <v>21</v>
      </c>
      <c r="B22" s="32" t="s">
        <v>38</v>
      </c>
      <c r="C22" s="45">
        <v>1200</v>
      </c>
      <c r="D22" s="46">
        <f t="shared" si="0"/>
        <v>2400</v>
      </c>
      <c r="E22" s="42" t="s">
        <v>120</v>
      </c>
    </row>
    <row r="23" spans="1:5" ht="86.25" customHeight="1" x14ac:dyDescent="0.25">
      <c r="A23" s="30">
        <v>22</v>
      </c>
      <c r="B23" s="32" t="s">
        <v>116</v>
      </c>
      <c r="C23" s="45">
        <v>320</v>
      </c>
      <c r="D23" s="46">
        <f t="shared" si="0"/>
        <v>640</v>
      </c>
      <c r="E23" s="42" t="s">
        <v>120</v>
      </c>
    </row>
    <row r="24" spans="1:5" ht="87" customHeight="1" x14ac:dyDescent="0.25">
      <c r="A24" s="30">
        <v>23</v>
      </c>
      <c r="B24" s="32" t="s">
        <v>39</v>
      </c>
      <c r="C24" s="45">
        <v>960</v>
      </c>
      <c r="D24" s="46">
        <f t="shared" si="0"/>
        <v>1920</v>
      </c>
      <c r="E24" s="42" t="s">
        <v>120</v>
      </c>
    </row>
    <row r="25" spans="1:5" ht="144.75" customHeight="1" x14ac:dyDescent="0.25">
      <c r="A25" s="30">
        <v>24</v>
      </c>
      <c r="B25" s="32" t="s">
        <v>40</v>
      </c>
      <c r="C25" s="45"/>
      <c r="D25" s="46">
        <f t="shared" si="0"/>
        <v>0</v>
      </c>
      <c r="E25" s="42" t="s">
        <v>120</v>
      </c>
    </row>
    <row r="26" spans="1:5" ht="326.25" x14ac:dyDescent="0.25">
      <c r="A26" s="30">
        <v>25</v>
      </c>
      <c r="B26" s="31" t="s">
        <v>117</v>
      </c>
      <c r="C26" s="45">
        <v>11</v>
      </c>
      <c r="D26" s="46">
        <f t="shared" si="0"/>
        <v>22</v>
      </c>
      <c r="E26" s="42" t="s">
        <v>121</v>
      </c>
    </row>
    <row r="27" spans="1:5" ht="40.5" customHeight="1" x14ac:dyDescent="0.25">
      <c r="A27" s="30">
        <v>26</v>
      </c>
      <c r="B27" s="31" t="s">
        <v>41</v>
      </c>
      <c r="C27" s="45">
        <v>11</v>
      </c>
      <c r="D27" s="46">
        <f t="shared" si="0"/>
        <v>22</v>
      </c>
      <c r="E27" s="42" t="s">
        <v>121</v>
      </c>
    </row>
    <row r="28" spans="1:5" ht="212.25" customHeight="1" x14ac:dyDescent="0.25">
      <c r="A28" s="30">
        <v>27</v>
      </c>
      <c r="B28" s="31" t="s">
        <v>42</v>
      </c>
      <c r="C28" s="45">
        <v>12</v>
      </c>
      <c r="D28" s="46">
        <f t="shared" si="0"/>
        <v>24</v>
      </c>
      <c r="E28" s="42" t="s">
        <v>121</v>
      </c>
    </row>
    <row r="29" spans="1:5" ht="57" customHeight="1" x14ac:dyDescent="0.25">
      <c r="A29" s="30">
        <v>28</v>
      </c>
      <c r="B29" s="31" t="s">
        <v>43</v>
      </c>
      <c r="C29" s="45">
        <v>20</v>
      </c>
      <c r="D29" s="46">
        <f t="shared" si="0"/>
        <v>40</v>
      </c>
      <c r="E29" s="42" t="s">
        <v>121</v>
      </c>
    </row>
    <row r="30" spans="1:5" ht="47.25" customHeight="1" x14ac:dyDescent="0.25">
      <c r="A30" s="30">
        <v>29</v>
      </c>
      <c r="B30" s="31" t="s">
        <v>44</v>
      </c>
      <c r="C30" s="45">
        <v>18</v>
      </c>
      <c r="D30" s="46">
        <f t="shared" si="0"/>
        <v>36</v>
      </c>
      <c r="E30" s="42" t="s">
        <v>121</v>
      </c>
    </row>
    <row r="31" spans="1:5" ht="48.75" customHeight="1" x14ac:dyDescent="0.25">
      <c r="A31" s="30">
        <v>30</v>
      </c>
      <c r="B31" s="31" t="s">
        <v>45</v>
      </c>
      <c r="C31" s="45">
        <v>12</v>
      </c>
      <c r="D31" s="46">
        <f t="shared" si="0"/>
        <v>24</v>
      </c>
      <c r="E31" s="42" t="s">
        <v>121</v>
      </c>
    </row>
    <row r="32" spans="1:5" ht="37.5" customHeight="1" x14ac:dyDescent="0.25">
      <c r="A32" s="30">
        <v>31</v>
      </c>
      <c r="B32" s="31" t="s">
        <v>46</v>
      </c>
      <c r="C32" s="45">
        <v>5</v>
      </c>
      <c r="D32" s="46">
        <f t="shared" si="0"/>
        <v>10</v>
      </c>
      <c r="E32" s="42" t="s">
        <v>121</v>
      </c>
    </row>
    <row r="33" spans="1:5" ht="39.75" customHeight="1" x14ac:dyDescent="0.25">
      <c r="A33" s="30">
        <v>32</v>
      </c>
      <c r="B33" s="31" t="s">
        <v>47</v>
      </c>
      <c r="C33" s="45">
        <v>1</v>
      </c>
      <c r="D33" s="46">
        <f t="shared" si="0"/>
        <v>2</v>
      </c>
      <c r="E33" s="42" t="s">
        <v>121</v>
      </c>
    </row>
    <row r="34" spans="1:5" ht="143.25" customHeight="1" x14ac:dyDescent="0.25">
      <c r="A34" s="30">
        <v>33</v>
      </c>
      <c r="B34" s="31" t="s">
        <v>48</v>
      </c>
      <c r="C34" s="45">
        <v>350</v>
      </c>
      <c r="D34" s="46">
        <f t="shared" si="0"/>
        <v>700</v>
      </c>
      <c r="E34" s="42" t="s">
        <v>122</v>
      </c>
    </row>
    <row r="35" spans="1:5" ht="17.25" customHeight="1" x14ac:dyDescent="0.25">
      <c r="A35" s="30">
        <v>34</v>
      </c>
      <c r="B35" s="31" t="s">
        <v>87</v>
      </c>
      <c r="C35" s="45">
        <v>80</v>
      </c>
      <c r="D35" s="46">
        <f t="shared" si="0"/>
        <v>160</v>
      </c>
      <c r="E35" s="42" t="s">
        <v>120</v>
      </c>
    </row>
    <row r="36" spans="1:5" ht="47.25" customHeight="1" x14ac:dyDescent="0.25">
      <c r="A36" s="30">
        <v>35</v>
      </c>
      <c r="B36" s="31" t="s">
        <v>88</v>
      </c>
      <c r="C36" s="45"/>
      <c r="D36" s="46">
        <f t="shared" si="0"/>
        <v>0</v>
      </c>
      <c r="E36" s="42" t="s">
        <v>120</v>
      </c>
    </row>
    <row r="37" spans="1:5" ht="42.75" customHeight="1" x14ac:dyDescent="0.25">
      <c r="A37" s="30">
        <v>36</v>
      </c>
      <c r="B37" s="32" t="s">
        <v>49</v>
      </c>
      <c r="C37" s="45">
        <v>15</v>
      </c>
      <c r="D37" s="46">
        <f t="shared" si="0"/>
        <v>30</v>
      </c>
      <c r="E37" s="42" t="s">
        <v>120</v>
      </c>
    </row>
    <row r="38" spans="1:5" ht="69.75" customHeight="1" x14ac:dyDescent="0.25">
      <c r="A38" s="30">
        <v>37</v>
      </c>
      <c r="B38" s="31" t="s">
        <v>50</v>
      </c>
      <c r="C38" s="45"/>
      <c r="D38" s="46">
        <f t="shared" si="0"/>
        <v>0</v>
      </c>
      <c r="E38" s="42" t="s">
        <v>120</v>
      </c>
    </row>
    <row r="39" spans="1:5" ht="69.75" customHeight="1" x14ac:dyDescent="0.25">
      <c r="A39" s="30">
        <v>38</v>
      </c>
      <c r="B39" s="31" t="s">
        <v>89</v>
      </c>
      <c r="C39" s="45"/>
      <c r="D39" s="46">
        <f t="shared" si="0"/>
        <v>0</v>
      </c>
      <c r="E39" s="42" t="s">
        <v>120</v>
      </c>
    </row>
    <row r="40" spans="1:5" ht="67.5" customHeight="1" x14ac:dyDescent="0.25">
      <c r="A40" s="30">
        <v>39</v>
      </c>
      <c r="B40" s="31" t="s">
        <v>90</v>
      </c>
      <c r="C40" s="45"/>
      <c r="D40" s="46">
        <f t="shared" si="0"/>
        <v>0</v>
      </c>
      <c r="E40" s="42" t="s">
        <v>120</v>
      </c>
    </row>
    <row r="41" spans="1:5" ht="81.75" customHeight="1" x14ac:dyDescent="0.25">
      <c r="A41" s="30">
        <v>40</v>
      </c>
      <c r="B41" s="31" t="s">
        <v>51</v>
      </c>
      <c r="C41" s="45"/>
      <c r="D41" s="46">
        <f t="shared" si="0"/>
        <v>0</v>
      </c>
      <c r="E41" s="42" t="s">
        <v>120</v>
      </c>
    </row>
    <row r="42" spans="1:5" ht="68.25" customHeight="1" x14ac:dyDescent="0.25">
      <c r="A42" s="30">
        <v>41</v>
      </c>
      <c r="B42" s="31" t="s">
        <v>52</v>
      </c>
      <c r="C42" s="45">
        <v>2000</v>
      </c>
      <c r="D42" s="46">
        <f t="shared" si="0"/>
        <v>4000</v>
      </c>
      <c r="E42" s="42" t="s">
        <v>120</v>
      </c>
    </row>
    <row r="43" spans="1:5" ht="66.75" customHeight="1" x14ac:dyDescent="0.25">
      <c r="A43" s="30">
        <v>42</v>
      </c>
      <c r="B43" s="31" t="s">
        <v>91</v>
      </c>
      <c r="C43" s="45">
        <v>8500</v>
      </c>
      <c r="D43" s="46">
        <f t="shared" si="0"/>
        <v>17000</v>
      </c>
      <c r="E43" s="42" t="s">
        <v>122</v>
      </c>
    </row>
    <row r="44" spans="1:5" ht="66.75" customHeight="1" x14ac:dyDescent="0.25">
      <c r="A44" s="30">
        <v>43</v>
      </c>
      <c r="B44" s="32" t="s">
        <v>53</v>
      </c>
      <c r="C44" s="45">
        <v>100</v>
      </c>
      <c r="D44" s="46">
        <f t="shared" si="0"/>
        <v>200</v>
      </c>
      <c r="E44" s="42" t="s">
        <v>120</v>
      </c>
    </row>
    <row r="45" spans="1:5" ht="75" customHeight="1" x14ac:dyDescent="0.25">
      <c r="A45" s="30">
        <v>44</v>
      </c>
      <c r="B45" s="32" t="s">
        <v>54</v>
      </c>
      <c r="C45" s="45">
        <v>2000</v>
      </c>
      <c r="D45" s="46">
        <f t="shared" si="0"/>
        <v>4000</v>
      </c>
      <c r="E45" s="42" t="s">
        <v>120</v>
      </c>
    </row>
    <row r="46" spans="1:5" ht="183" customHeight="1" x14ac:dyDescent="0.25">
      <c r="A46" s="30">
        <v>45</v>
      </c>
      <c r="B46" s="32" t="s">
        <v>55</v>
      </c>
      <c r="C46" s="45">
        <v>20000</v>
      </c>
      <c r="D46" s="46">
        <f t="shared" si="0"/>
        <v>40000</v>
      </c>
      <c r="E46" s="42" t="s">
        <v>120</v>
      </c>
    </row>
    <row r="47" spans="1:5" ht="30.75" customHeight="1" x14ac:dyDescent="0.25">
      <c r="A47" s="30">
        <v>46</v>
      </c>
      <c r="B47" s="32" t="s">
        <v>56</v>
      </c>
      <c r="C47" s="45">
        <v>6000</v>
      </c>
      <c r="D47" s="46">
        <f t="shared" si="0"/>
        <v>12000</v>
      </c>
      <c r="E47" s="42" t="s">
        <v>120</v>
      </c>
    </row>
    <row r="48" spans="1:5" ht="70.5" customHeight="1" x14ac:dyDescent="0.25">
      <c r="A48" s="30">
        <v>47</v>
      </c>
      <c r="B48" s="31" t="s">
        <v>92</v>
      </c>
      <c r="C48" s="45">
        <v>280000</v>
      </c>
      <c r="D48" s="46">
        <f t="shared" si="0"/>
        <v>560000</v>
      </c>
      <c r="E48" s="42" t="s">
        <v>120</v>
      </c>
    </row>
    <row r="49" spans="1:5" ht="45" customHeight="1" x14ac:dyDescent="0.25">
      <c r="A49" s="30">
        <v>48</v>
      </c>
      <c r="B49" s="31" t="s">
        <v>57</v>
      </c>
      <c r="C49" s="45">
        <v>0</v>
      </c>
      <c r="D49" s="46">
        <f t="shared" si="0"/>
        <v>0</v>
      </c>
      <c r="E49" s="42" t="s">
        <v>120</v>
      </c>
    </row>
    <row r="50" spans="1:5" ht="52.5" customHeight="1" x14ac:dyDescent="0.25">
      <c r="A50" s="30">
        <v>49</v>
      </c>
      <c r="B50" s="31" t="s">
        <v>58</v>
      </c>
      <c r="C50" s="45">
        <v>300</v>
      </c>
      <c r="D50" s="46">
        <f t="shared" si="0"/>
        <v>600</v>
      </c>
      <c r="E50" s="42" t="s">
        <v>120</v>
      </c>
    </row>
    <row r="51" spans="1:5" ht="46.5" customHeight="1" x14ac:dyDescent="0.25">
      <c r="A51" s="30">
        <v>50</v>
      </c>
      <c r="B51" s="31" t="s">
        <v>59</v>
      </c>
      <c r="C51" s="45">
        <v>10</v>
      </c>
      <c r="D51" s="46">
        <f t="shared" si="0"/>
        <v>20</v>
      </c>
      <c r="E51" s="42" t="s">
        <v>120</v>
      </c>
    </row>
    <row r="52" spans="1:5" ht="33" customHeight="1" x14ac:dyDescent="0.25">
      <c r="A52" s="30">
        <v>51</v>
      </c>
      <c r="B52" s="31" t="s">
        <v>60</v>
      </c>
      <c r="C52" s="45">
        <v>70</v>
      </c>
      <c r="D52" s="46">
        <f t="shared" si="0"/>
        <v>140</v>
      </c>
      <c r="E52" s="42" t="s">
        <v>120</v>
      </c>
    </row>
    <row r="53" spans="1:5" ht="36.75" customHeight="1" x14ac:dyDescent="0.25">
      <c r="A53" s="30">
        <v>52</v>
      </c>
      <c r="B53" s="31" t="s">
        <v>61</v>
      </c>
      <c r="C53" s="45">
        <v>400</v>
      </c>
      <c r="D53" s="46">
        <f t="shared" si="0"/>
        <v>800</v>
      </c>
      <c r="E53" s="42" t="s">
        <v>120</v>
      </c>
    </row>
    <row r="54" spans="1:5" ht="84" customHeight="1" x14ac:dyDescent="0.25">
      <c r="A54" s="30">
        <v>53</v>
      </c>
      <c r="B54" s="31" t="s">
        <v>93</v>
      </c>
      <c r="C54" s="45">
        <v>15</v>
      </c>
      <c r="D54" s="46">
        <f t="shared" si="0"/>
        <v>30</v>
      </c>
      <c r="E54" s="42" t="s">
        <v>120</v>
      </c>
    </row>
    <row r="55" spans="1:5" ht="64.5" customHeight="1" x14ac:dyDescent="0.25">
      <c r="A55" s="30">
        <v>54</v>
      </c>
      <c r="B55" s="31" t="s">
        <v>62</v>
      </c>
      <c r="C55" s="45">
        <v>0</v>
      </c>
      <c r="D55" s="46">
        <f t="shared" si="0"/>
        <v>0</v>
      </c>
      <c r="E55" s="42" t="s">
        <v>120</v>
      </c>
    </row>
    <row r="56" spans="1:5" ht="30" customHeight="1" x14ac:dyDescent="0.25">
      <c r="A56" s="30">
        <v>55</v>
      </c>
      <c r="B56" s="31" t="s">
        <v>94</v>
      </c>
      <c r="C56" s="45">
        <v>1000</v>
      </c>
      <c r="D56" s="46">
        <f t="shared" si="0"/>
        <v>2000</v>
      </c>
      <c r="E56" s="42" t="s">
        <v>120</v>
      </c>
    </row>
    <row r="57" spans="1:5" ht="29.25" customHeight="1" x14ac:dyDescent="0.25">
      <c r="A57" s="30">
        <v>56</v>
      </c>
      <c r="B57" s="32" t="s">
        <v>63</v>
      </c>
      <c r="C57" s="45">
        <v>1500</v>
      </c>
      <c r="D57" s="46">
        <f t="shared" si="0"/>
        <v>3000</v>
      </c>
      <c r="E57" s="42" t="s">
        <v>120</v>
      </c>
    </row>
    <row r="58" spans="1:5" ht="25.5" customHeight="1" x14ac:dyDescent="0.25">
      <c r="A58" s="30">
        <v>57</v>
      </c>
      <c r="B58" s="32" t="s">
        <v>64</v>
      </c>
      <c r="C58" s="45">
        <v>0</v>
      </c>
      <c r="D58" s="46">
        <f t="shared" si="0"/>
        <v>0</v>
      </c>
      <c r="E58" s="42" t="s">
        <v>120</v>
      </c>
    </row>
    <row r="59" spans="1:5" ht="27.75" customHeight="1" x14ac:dyDescent="0.25">
      <c r="A59" s="30">
        <v>58</v>
      </c>
      <c r="B59" s="31" t="s">
        <v>95</v>
      </c>
      <c r="C59" s="45">
        <v>2000</v>
      </c>
      <c r="D59" s="46">
        <f t="shared" si="0"/>
        <v>4000</v>
      </c>
      <c r="E59" s="42" t="s">
        <v>120</v>
      </c>
    </row>
    <row r="60" spans="1:5" ht="44.25" customHeight="1" x14ac:dyDescent="0.25">
      <c r="A60" s="30">
        <v>59</v>
      </c>
      <c r="B60" s="31" t="s">
        <v>96</v>
      </c>
      <c r="C60" s="45">
        <v>2000</v>
      </c>
      <c r="D60" s="46">
        <f t="shared" si="0"/>
        <v>4000</v>
      </c>
      <c r="E60" s="42" t="s">
        <v>120</v>
      </c>
    </row>
    <row r="61" spans="1:5" ht="41.25" customHeight="1" x14ac:dyDescent="0.25">
      <c r="A61" s="30">
        <v>60</v>
      </c>
      <c r="B61" s="32" t="s">
        <v>97</v>
      </c>
      <c r="C61" s="45">
        <v>500</v>
      </c>
      <c r="D61" s="46">
        <f t="shared" si="0"/>
        <v>1000</v>
      </c>
      <c r="E61" s="42" t="s">
        <v>120</v>
      </c>
    </row>
    <row r="62" spans="1:5" ht="87.75" customHeight="1" x14ac:dyDescent="0.25">
      <c r="A62" s="30">
        <v>61</v>
      </c>
      <c r="B62" s="31" t="s">
        <v>98</v>
      </c>
      <c r="C62" s="45">
        <v>200</v>
      </c>
      <c r="D62" s="46">
        <f t="shared" si="0"/>
        <v>400</v>
      </c>
      <c r="E62" s="42" t="s">
        <v>120</v>
      </c>
    </row>
    <row r="63" spans="1:5" ht="51" customHeight="1" x14ac:dyDescent="0.25">
      <c r="A63" s="30">
        <v>62</v>
      </c>
      <c r="B63" s="32" t="s">
        <v>65</v>
      </c>
      <c r="C63" s="45">
        <v>75</v>
      </c>
      <c r="D63" s="46">
        <f t="shared" si="0"/>
        <v>150</v>
      </c>
      <c r="E63" s="42" t="s">
        <v>120</v>
      </c>
    </row>
    <row r="64" spans="1:5" ht="44.25" customHeight="1" x14ac:dyDescent="0.25">
      <c r="A64" s="30">
        <v>63</v>
      </c>
      <c r="B64" s="31" t="s">
        <v>99</v>
      </c>
      <c r="C64" s="45">
        <v>180</v>
      </c>
      <c r="D64" s="46">
        <f t="shared" si="0"/>
        <v>360</v>
      </c>
      <c r="E64" s="42" t="s">
        <v>120</v>
      </c>
    </row>
    <row r="65" spans="1:5" ht="49.5" customHeight="1" x14ac:dyDescent="0.25">
      <c r="A65" s="30">
        <v>64</v>
      </c>
      <c r="B65" s="31" t="s">
        <v>66</v>
      </c>
      <c r="C65" s="45">
        <v>15</v>
      </c>
      <c r="D65" s="46">
        <f t="shared" si="0"/>
        <v>30</v>
      </c>
      <c r="E65" s="42" t="s">
        <v>123</v>
      </c>
    </row>
    <row r="66" spans="1:5" ht="21.75" customHeight="1" x14ac:dyDescent="0.25">
      <c r="A66" s="30">
        <v>65</v>
      </c>
      <c r="B66" s="31" t="s">
        <v>67</v>
      </c>
      <c r="C66" s="45">
        <v>5</v>
      </c>
      <c r="D66" s="46">
        <f t="shared" si="0"/>
        <v>10</v>
      </c>
      <c r="E66" s="42" t="s">
        <v>123</v>
      </c>
    </row>
    <row r="67" spans="1:5" ht="143.25" customHeight="1" x14ac:dyDescent="0.25">
      <c r="A67" s="30">
        <v>66</v>
      </c>
      <c r="B67" s="31" t="s">
        <v>68</v>
      </c>
      <c r="C67" s="45">
        <v>30</v>
      </c>
      <c r="D67" s="46">
        <f t="shared" ref="D67:D101" si="1">C67*2</f>
        <v>60</v>
      </c>
      <c r="E67" s="42" t="s">
        <v>123</v>
      </c>
    </row>
    <row r="68" spans="1:5" ht="47.25" customHeight="1" x14ac:dyDescent="0.25">
      <c r="A68" s="30">
        <v>67</v>
      </c>
      <c r="B68" s="31" t="s">
        <v>69</v>
      </c>
      <c r="C68" s="45">
        <v>250</v>
      </c>
      <c r="D68" s="46">
        <f t="shared" si="1"/>
        <v>500</v>
      </c>
      <c r="E68" s="42" t="s">
        <v>120</v>
      </c>
    </row>
    <row r="69" spans="1:5" ht="62.25" customHeight="1" x14ac:dyDescent="0.25">
      <c r="A69" s="30">
        <v>68</v>
      </c>
      <c r="B69" s="32" t="s">
        <v>70</v>
      </c>
      <c r="C69" s="45">
        <v>10</v>
      </c>
      <c r="D69" s="46">
        <f t="shared" si="1"/>
        <v>20</v>
      </c>
      <c r="E69" s="42" t="s">
        <v>120</v>
      </c>
    </row>
    <row r="70" spans="1:5" ht="25.5" customHeight="1" x14ac:dyDescent="0.25">
      <c r="A70" s="30">
        <v>69</v>
      </c>
      <c r="B70" s="31" t="s">
        <v>71</v>
      </c>
      <c r="C70" s="45">
        <v>9000</v>
      </c>
      <c r="D70" s="46">
        <f t="shared" si="1"/>
        <v>18000</v>
      </c>
      <c r="E70" s="42" t="s">
        <v>120</v>
      </c>
    </row>
    <row r="71" spans="1:5" ht="30.75" customHeight="1" x14ac:dyDescent="0.25">
      <c r="A71" s="30">
        <v>70</v>
      </c>
      <c r="B71" s="31" t="s">
        <v>72</v>
      </c>
      <c r="C71" s="45">
        <v>6000</v>
      </c>
      <c r="D71" s="46">
        <f t="shared" si="1"/>
        <v>12000</v>
      </c>
      <c r="E71" s="42" t="s">
        <v>120</v>
      </c>
    </row>
    <row r="72" spans="1:5" ht="34.5" customHeight="1" x14ac:dyDescent="0.25">
      <c r="A72" s="30">
        <v>71</v>
      </c>
      <c r="B72" s="32" t="s">
        <v>100</v>
      </c>
      <c r="C72" s="45">
        <v>200</v>
      </c>
      <c r="D72" s="46">
        <f t="shared" si="1"/>
        <v>400</v>
      </c>
      <c r="E72" s="42" t="s">
        <v>120</v>
      </c>
    </row>
    <row r="73" spans="1:5" ht="56.25" customHeight="1" x14ac:dyDescent="0.25">
      <c r="A73" s="30">
        <v>72</v>
      </c>
      <c r="B73" s="32" t="s">
        <v>73</v>
      </c>
      <c r="C73" s="45"/>
      <c r="D73" s="46">
        <f t="shared" si="1"/>
        <v>0</v>
      </c>
      <c r="E73" s="31" t="s">
        <v>120</v>
      </c>
    </row>
    <row r="74" spans="1:5" ht="33" customHeight="1" x14ac:dyDescent="0.25">
      <c r="A74" s="30">
        <v>73</v>
      </c>
      <c r="B74" s="32" t="s">
        <v>101</v>
      </c>
      <c r="C74" s="45">
        <v>50</v>
      </c>
      <c r="D74" s="46">
        <f t="shared" si="1"/>
        <v>100</v>
      </c>
      <c r="E74" s="42" t="s">
        <v>120</v>
      </c>
    </row>
    <row r="75" spans="1:5" ht="52.5" customHeight="1" x14ac:dyDescent="0.25">
      <c r="A75" s="30">
        <v>74</v>
      </c>
      <c r="B75" s="32" t="s">
        <v>102</v>
      </c>
      <c r="C75" s="45"/>
      <c r="D75" s="46">
        <f t="shared" si="1"/>
        <v>0</v>
      </c>
      <c r="E75" s="42" t="s">
        <v>123</v>
      </c>
    </row>
    <row r="76" spans="1:5" ht="34.5" customHeight="1" x14ac:dyDescent="0.25">
      <c r="A76" s="30">
        <v>75</v>
      </c>
      <c r="B76" s="32" t="s">
        <v>103</v>
      </c>
      <c r="C76" s="45">
        <v>250</v>
      </c>
      <c r="D76" s="46">
        <f t="shared" si="1"/>
        <v>500</v>
      </c>
      <c r="E76" s="42" t="s">
        <v>120</v>
      </c>
    </row>
    <row r="77" spans="1:5" ht="37.5" customHeight="1" x14ac:dyDescent="0.25">
      <c r="A77" s="30">
        <v>76</v>
      </c>
      <c r="B77" s="32" t="s">
        <v>104</v>
      </c>
      <c r="C77" s="45">
        <v>200</v>
      </c>
      <c r="D77" s="46">
        <f t="shared" si="1"/>
        <v>400</v>
      </c>
      <c r="E77" s="42" t="s">
        <v>123</v>
      </c>
    </row>
    <row r="78" spans="1:5" ht="46.5" customHeight="1" x14ac:dyDescent="0.25">
      <c r="A78" s="30">
        <v>77</v>
      </c>
      <c r="B78" s="31" t="s">
        <v>74</v>
      </c>
      <c r="C78" s="45">
        <v>1300</v>
      </c>
      <c r="D78" s="46">
        <f t="shared" si="1"/>
        <v>2600</v>
      </c>
      <c r="E78" s="42" t="s">
        <v>120</v>
      </c>
    </row>
    <row r="79" spans="1:5" ht="40.5" customHeight="1" x14ac:dyDescent="0.25">
      <c r="A79" s="30">
        <v>78</v>
      </c>
      <c r="B79" s="32" t="s">
        <v>105</v>
      </c>
      <c r="C79" s="45">
        <v>3000</v>
      </c>
      <c r="D79" s="46">
        <f t="shared" si="1"/>
        <v>6000</v>
      </c>
      <c r="E79" s="42" t="s">
        <v>120</v>
      </c>
    </row>
    <row r="80" spans="1:5" ht="42" customHeight="1" x14ac:dyDescent="0.25">
      <c r="A80" s="30">
        <v>79</v>
      </c>
      <c r="B80" s="32" t="s">
        <v>106</v>
      </c>
      <c r="C80" s="45">
        <v>0</v>
      </c>
      <c r="D80" s="46">
        <f t="shared" si="1"/>
        <v>0</v>
      </c>
      <c r="E80" s="42" t="s">
        <v>120</v>
      </c>
    </row>
    <row r="81" spans="1:5" ht="47.25" customHeight="1" x14ac:dyDescent="0.25">
      <c r="A81" s="30">
        <v>80</v>
      </c>
      <c r="B81" s="32" t="s">
        <v>107</v>
      </c>
      <c r="C81" s="45">
        <v>7</v>
      </c>
      <c r="D81" s="46">
        <f t="shared" si="1"/>
        <v>14</v>
      </c>
      <c r="E81" s="42" t="s">
        <v>120</v>
      </c>
    </row>
    <row r="82" spans="1:5" ht="46.5" customHeight="1" x14ac:dyDescent="0.25">
      <c r="A82" s="30">
        <v>81</v>
      </c>
      <c r="B82" s="32" t="s">
        <v>108</v>
      </c>
      <c r="C82" s="45">
        <v>0</v>
      </c>
      <c r="D82" s="46">
        <f t="shared" si="1"/>
        <v>0</v>
      </c>
      <c r="E82" s="42" t="s">
        <v>120</v>
      </c>
    </row>
    <row r="83" spans="1:5" ht="75.75" customHeight="1" x14ac:dyDescent="0.25">
      <c r="A83" s="30">
        <v>82</v>
      </c>
      <c r="B83" s="32" t="s">
        <v>109</v>
      </c>
      <c r="C83" s="45"/>
      <c r="D83" s="46">
        <f t="shared" si="1"/>
        <v>0</v>
      </c>
      <c r="E83" s="42" t="s">
        <v>120</v>
      </c>
    </row>
    <row r="84" spans="1:5" ht="66" customHeight="1" x14ac:dyDescent="0.25">
      <c r="A84" s="30">
        <v>83</v>
      </c>
      <c r="B84" s="31" t="s">
        <v>75</v>
      </c>
      <c r="C84" s="45"/>
      <c r="D84" s="46">
        <f t="shared" si="1"/>
        <v>0</v>
      </c>
      <c r="E84" s="42" t="s">
        <v>120</v>
      </c>
    </row>
    <row r="85" spans="1:5" ht="102.75" customHeight="1" x14ac:dyDescent="0.25">
      <c r="A85" s="30">
        <v>84</v>
      </c>
      <c r="B85" s="31" t="s">
        <v>76</v>
      </c>
      <c r="C85" s="45">
        <v>2200</v>
      </c>
      <c r="D85" s="46">
        <f t="shared" si="1"/>
        <v>4400</v>
      </c>
      <c r="E85" s="42" t="s">
        <v>120</v>
      </c>
    </row>
    <row r="86" spans="1:5" ht="19.5" customHeight="1" x14ac:dyDescent="0.25">
      <c r="A86" s="30">
        <v>85</v>
      </c>
      <c r="B86" s="32" t="s">
        <v>77</v>
      </c>
      <c r="C86" s="45">
        <v>110</v>
      </c>
      <c r="D86" s="46">
        <f t="shared" si="1"/>
        <v>220</v>
      </c>
      <c r="E86" s="42" t="s">
        <v>120</v>
      </c>
    </row>
    <row r="87" spans="1:5" ht="18" customHeight="1" x14ac:dyDescent="0.25">
      <c r="A87" s="30">
        <v>86</v>
      </c>
      <c r="B87" s="32" t="s">
        <v>78</v>
      </c>
      <c r="C87" s="45">
        <v>200</v>
      </c>
      <c r="D87" s="46">
        <f t="shared" si="1"/>
        <v>400</v>
      </c>
      <c r="E87" s="42" t="s">
        <v>120</v>
      </c>
    </row>
    <row r="88" spans="1:5" ht="22.5" customHeight="1" x14ac:dyDescent="0.25">
      <c r="A88" s="30">
        <v>87</v>
      </c>
      <c r="B88" s="32" t="s">
        <v>79</v>
      </c>
      <c r="C88" s="45"/>
      <c r="D88" s="46">
        <f t="shared" si="1"/>
        <v>0</v>
      </c>
      <c r="E88" s="42" t="s">
        <v>120</v>
      </c>
    </row>
    <row r="89" spans="1:5" ht="33.75" customHeight="1" x14ac:dyDescent="0.25">
      <c r="A89" s="30">
        <v>88</v>
      </c>
      <c r="B89" s="31" t="s">
        <v>80</v>
      </c>
      <c r="C89" s="45">
        <v>30</v>
      </c>
      <c r="D89" s="46">
        <f t="shared" si="1"/>
        <v>60</v>
      </c>
      <c r="E89" s="42" t="s">
        <v>120</v>
      </c>
    </row>
    <row r="90" spans="1:5" ht="102" customHeight="1" x14ac:dyDescent="0.25">
      <c r="A90" s="30">
        <v>89</v>
      </c>
      <c r="B90" s="31" t="s">
        <v>81</v>
      </c>
      <c r="C90" s="45">
        <v>30</v>
      </c>
      <c r="D90" s="46">
        <f t="shared" si="1"/>
        <v>60</v>
      </c>
      <c r="E90" s="42" t="s">
        <v>120</v>
      </c>
    </row>
    <row r="91" spans="1:5" ht="45" customHeight="1" x14ac:dyDescent="0.25">
      <c r="A91" s="30">
        <v>90</v>
      </c>
      <c r="B91" s="31" t="s">
        <v>110</v>
      </c>
      <c r="C91" s="45">
        <v>30</v>
      </c>
      <c r="D91" s="46">
        <f t="shared" si="1"/>
        <v>60</v>
      </c>
      <c r="E91" s="42" t="s">
        <v>120</v>
      </c>
    </row>
    <row r="92" spans="1:5" ht="43.5" customHeight="1" x14ac:dyDescent="0.25">
      <c r="A92" s="30">
        <v>91</v>
      </c>
      <c r="B92" s="32" t="s">
        <v>82</v>
      </c>
      <c r="C92" s="45">
        <v>100</v>
      </c>
      <c r="D92" s="46">
        <f t="shared" si="1"/>
        <v>200</v>
      </c>
      <c r="E92" s="42" t="s">
        <v>120</v>
      </c>
    </row>
    <row r="93" spans="1:5" ht="48" customHeight="1" x14ac:dyDescent="0.25">
      <c r="A93" s="30">
        <v>92</v>
      </c>
      <c r="B93" s="31" t="s">
        <v>111</v>
      </c>
      <c r="C93" s="45">
        <v>50</v>
      </c>
      <c r="D93" s="46">
        <f t="shared" si="1"/>
        <v>100</v>
      </c>
      <c r="E93" s="42" t="s">
        <v>123</v>
      </c>
    </row>
    <row r="94" spans="1:5" ht="64.5" customHeight="1" x14ac:dyDescent="0.25">
      <c r="A94" s="30">
        <v>93</v>
      </c>
      <c r="B94" s="32" t="s">
        <v>118</v>
      </c>
      <c r="C94" s="45"/>
      <c r="D94" s="46">
        <f t="shared" si="1"/>
        <v>0</v>
      </c>
      <c r="E94" s="42" t="s">
        <v>120</v>
      </c>
    </row>
    <row r="95" spans="1:5" ht="114.75" customHeight="1" x14ac:dyDescent="0.25">
      <c r="A95" s="30">
        <v>94</v>
      </c>
      <c r="B95" s="31" t="s">
        <v>112</v>
      </c>
      <c r="C95" s="45">
        <v>2000</v>
      </c>
      <c r="D95" s="46">
        <f t="shared" si="1"/>
        <v>4000</v>
      </c>
      <c r="E95" s="42" t="s">
        <v>120</v>
      </c>
    </row>
    <row r="96" spans="1:5" ht="94.5" customHeight="1" x14ac:dyDescent="0.25">
      <c r="A96" s="30">
        <v>95</v>
      </c>
      <c r="B96" s="31" t="s">
        <v>125</v>
      </c>
      <c r="C96" s="47"/>
      <c r="D96" s="46">
        <f t="shared" si="1"/>
        <v>0</v>
      </c>
      <c r="E96" s="42" t="s">
        <v>120</v>
      </c>
    </row>
    <row r="97" spans="1:5" s="13" customFormat="1" ht="34.5" customHeight="1" x14ac:dyDescent="0.25">
      <c r="A97" s="30">
        <v>96</v>
      </c>
      <c r="B97" s="32" t="s">
        <v>83</v>
      </c>
      <c r="C97" s="47">
        <v>200</v>
      </c>
      <c r="D97" s="46">
        <f t="shared" si="1"/>
        <v>400</v>
      </c>
      <c r="E97" s="42" t="s">
        <v>120</v>
      </c>
    </row>
    <row r="98" spans="1:5" s="14" customFormat="1" ht="33" customHeight="1" x14ac:dyDescent="0.25">
      <c r="A98" s="30">
        <v>97</v>
      </c>
      <c r="B98" s="32" t="s">
        <v>84</v>
      </c>
      <c r="C98" s="47">
        <v>1900</v>
      </c>
      <c r="D98" s="46">
        <f t="shared" si="1"/>
        <v>3800</v>
      </c>
      <c r="E98" s="42" t="s">
        <v>120</v>
      </c>
    </row>
    <row r="99" spans="1:5" s="14" customFormat="1" ht="27.75" customHeight="1" x14ac:dyDescent="0.25">
      <c r="A99" s="30">
        <v>98</v>
      </c>
      <c r="B99" s="32" t="s">
        <v>85</v>
      </c>
      <c r="C99" s="47">
        <v>400</v>
      </c>
      <c r="D99" s="46">
        <f t="shared" si="1"/>
        <v>800</v>
      </c>
      <c r="E99" s="42" t="s">
        <v>120</v>
      </c>
    </row>
    <row r="100" spans="1:5" s="14" customFormat="1" ht="30.75" customHeight="1" x14ac:dyDescent="0.25">
      <c r="A100" s="30">
        <v>99</v>
      </c>
      <c r="B100" s="32" t="s">
        <v>86</v>
      </c>
      <c r="C100" s="47">
        <v>200</v>
      </c>
      <c r="D100" s="46">
        <f t="shared" si="1"/>
        <v>400</v>
      </c>
      <c r="E100" s="42" t="s">
        <v>120</v>
      </c>
    </row>
    <row r="101" spans="1:5" ht="22.5" x14ac:dyDescent="0.25">
      <c r="A101" s="30">
        <v>100</v>
      </c>
      <c r="B101" s="32" t="s">
        <v>113</v>
      </c>
      <c r="C101" s="47"/>
      <c r="D101" s="46">
        <f t="shared" si="1"/>
        <v>0</v>
      </c>
      <c r="E101" s="1" t="s">
        <v>124</v>
      </c>
    </row>
    <row r="105" spans="1:5" ht="49.5" customHeight="1" x14ac:dyDescent="0.25"/>
    <row r="106" spans="1:5" x14ac:dyDescent="0.25">
      <c r="B106" s="4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4"/>
  <sheetViews>
    <sheetView zoomScale="80" zoomScaleNormal="80" workbookViewId="0">
      <pane ySplit="1" topLeftCell="A2" activePane="bottomLeft" state="frozen"/>
      <selection pane="bottomLeft" activeCell="E83" sqref="E83"/>
    </sheetView>
  </sheetViews>
  <sheetFormatPr defaultColWidth="9.140625" defaultRowHeight="11.25" x14ac:dyDescent="0.25"/>
  <cols>
    <col min="1" max="1" width="5" style="33" customWidth="1"/>
    <col min="2" max="2" width="56" style="43" customWidth="1"/>
    <col min="3" max="3" width="12.5703125" style="47" customWidth="1"/>
    <col min="4" max="4" width="13.7109375" style="43" customWidth="1"/>
    <col min="5" max="5" width="14.140625" style="43" customWidth="1"/>
    <col min="6" max="16384" width="9.140625" style="43"/>
  </cols>
  <sheetData>
    <row r="1" spans="1:5" ht="65.25" customHeight="1" x14ac:dyDescent="0.25">
      <c r="A1" s="30" t="s">
        <v>1</v>
      </c>
      <c r="B1" s="81" t="s">
        <v>19</v>
      </c>
      <c r="C1" s="82" t="s">
        <v>15</v>
      </c>
      <c r="D1" s="72" t="s">
        <v>16</v>
      </c>
      <c r="E1" s="72" t="s">
        <v>17</v>
      </c>
    </row>
    <row r="2" spans="1:5" ht="190.5" customHeight="1" x14ac:dyDescent="0.25">
      <c r="A2" s="30">
        <v>1</v>
      </c>
      <c r="B2" s="31" t="s">
        <v>20</v>
      </c>
      <c r="C2" s="46" t="s">
        <v>18</v>
      </c>
      <c r="D2" s="71"/>
      <c r="E2" s="71"/>
    </row>
    <row r="3" spans="1:5" ht="177" customHeight="1" x14ac:dyDescent="0.25">
      <c r="A3" s="30">
        <v>2</v>
      </c>
      <c r="B3" s="31" t="s">
        <v>21</v>
      </c>
      <c r="C3" s="46" t="s">
        <v>18</v>
      </c>
      <c r="D3" s="71"/>
      <c r="E3" s="71"/>
    </row>
    <row r="4" spans="1:5" ht="168.75" customHeight="1" x14ac:dyDescent="0.25">
      <c r="A4" s="30">
        <v>3</v>
      </c>
      <c r="B4" s="31" t="s">
        <v>22</v>
      </c>
      <c r="C4" s="46" t="s">
        <v>18</v>
      </c>
      <c r="D4" s="71"/>
      <c r="E4" s="71"/>
    </row>
    <row r="5" spans="1:5" ht="79.5" customHeight="1" x14ac:dyDescent="0.25">
      <c r="A5" s="30">
        <v>4</v>
      </c>
      <c r="B5" s="31" t="s">
        <v>23</v>
      </c>
      <c r="C5" s="46" t="s">
        <v>18</v>
      </c>
      <c r="D5" s="71"/>
      <c r="E5" s="71"/>
    </row>
    <row r="6" spans="1:5" ht="398.25" customHeight="1" x14ac:dyDescent="0.25">
      <c r="A6" s="30">
        <v>5</v>
      </c>
      <c r="B6" s="31" t="s">
        <v>114</v>
      </c>
      <c r="C6" s="46" t="s">
        <v>18</v>
      </c>
      <c r="D6" s="71"/>
      <c r="E6" s="71"/>
    </row>
    <row r="7" spans="1:5" ht="78" customHeight="1" x14ac:dyDescent="0.25">
      <c r="A7" s="30">
        <v>6</v>
      </c>
      <c r="B7" s="31" t="s">
        <v>24</v>
      </c>
      <c r="C7" s="46" t="s">
        <v>18</v>
      </c>
      <c r="D7" s="71"/>
      <c r="E7" s="71"/>
    </row>
    <row r="8" spans="1:5" ht="64.5" customHeight="1" x14ac:dyDescent="0.25">
      <c r="A8" s="30">
        <v>7</v>
      </c>
      <c r="B8" s="31" t="s">
        <v>25</v>
      </c>
      <c r="C8" s="46" t="s">
        <v>18</v>
      </c>
      <c r="D8" s="71"/>
      <c r="E8" s="71"/>
    </row>
    <row r="9" spans="1:5" ht="69" customHeight="1" x14ac:dyDescent="0.25">
      <c r="A9" s="30">
        <v>8</v>
      </c>
      <c r="B9" s="31" t="s">
        <v>26</v>
      </c>
      <c r="C9" s="46" t="s">
        <v>18</v>
      </c>
      <c r="D9" s="71"/>
      <c r="E9" s="71"/>
    </row>
    <row r="10" spans="1:5" ht="69.75" customHeight="1" x14ac:dyDescent="0.25">
      <c r="A10" s="30">
        <v>9</v>
      </c>
      <c r="B10" s="31" t="s">
        <v>27</v>
      </c>
      <c r="C10" s="46" t="s">
        <v>18</v>
      </c>
      <c r="D10" s="71"/>
      <c r="E10" s="71"/>
    </row>
    <row r="11" spans="1:5" ht="68.25" customHeight="1" x14ac:dyDescent="0.25">
      <c r="A11" s="30">
        <v>10</v>
      </c>
      <c r="B11" s="31" t="s">
        <v>28</v>
      </c>
      <c r="C11" s="46" t="s">
        <v>18</v>
      </c>
      <c r="D11" s="71"/>
      <c r="E11" s="71"/>
    </row>
    <row r="12" spans="1:5" ht="70.5" customHeight="1" x14ac:dyDescent="0.25">
      <c r="A12" s="30">
        <v>11</v>
      </c>
      <c r="B12" s="31" t="s">
        <v>29</v>
      </c>
      <c r="C12" s="46" t="s">
        <v>18</v>
      </c>
      <c r="D12" s="71"/>
      <c r="E12" s="71"/>
    </row>
    <row r="13" spans="1:5" ht="366.75" customHeight="1" x14ac:dyDescent="0.25">
      <c r="A13" s="30">
        <v>12</v>
      </c>
      <c r="B13" s="31" t="s">
        <v>115</v>
      </c>
      <c r="C13" s="46" t="s">
        <v>18</v>
      </c>
      <c r="D13" s="71"/>
      <c r="E13" s="71"/>
    </row>
    <row r="14" spans="1:5" ht="75.75" customHeight="1" x14ac:dyDescent="0.25">
      <c r="A14" s="30">
        <v>13</v>
      </c>
      <c r="B14" s="31" t="s">
        <v>30</v>
      </c>
      <c r="C14" s="46" t="s">
        <v>18</v>
      </c>
      <c r="D14" s="71"/>
      <c r="E14" s="71"/>
    </row>
    <row r="15" spans="1:5" ht="75.75" customHeight="1" x14ac:dyDescent="0.25">
      <c r="A15" s="30">
        <v>14</v>
      </c>
      <c r="B15" s="31" t="s">
        <v>31</v>
      </c>
      <c r="C15" s="46" t="s">
        <v>18</v>
      </c>
      <c r="D15" s="71"/>
      <c r="E15" s="71"/>
    </row>
    <row r="16" spans="1:5" ht="69" customHeight="1" x14ac:dyDescent="0.25">
      <c r="A16" s="30">
        <v>15</v>
      </c>
      <c r="B16" s="31" t="s">
        <v>32</v>
      </c>
      <c r="C16" s="46" t="s">
        <v>18</v>
      </c>
      <c r="D16" s="71"/>
      <c r="E16" s="71"/>
    </row>
    <row r="17" spans="1:5" ht="54.75" customHeight="1" x14ac:dyDescent="0.25">
      <c r="A17" s="30">
        <v>16</v>
      </c>
      <c r="B17" s="31" t="s">
        <v>33</v>
      </c>
      <c r="C17" s="46" t="s">
        <v>18</v>
      </c>
      <c r="D17" s="71"/>
      <c r="E17" s="71"/>
    </row>
    <row r="18" spans="1:5" ht="242.25" customHeight="1" x14ac:dyDescent="0.25">
      <c r="A18" s="30">
        <v>17</v>
      </c>
      <c r="B18" s="31" t="s">
        <v>126</v>
      </c>
      <c r="C18" s="46" t="s">
        <v>18</v>
      </c>
      <c r="D18" s="71"/>
      <c r="E18" s="71"/>
    </row>
    <row r="19" spans="1:5" ht="51" customHeight="1" x14ac:dyDescent="0.25">
      <c r="A19" s="30">
        <v>18</v>
      </c>
      <c r="B19" s="31" t="s">
        <v>35</v>
      </c>
      <c r="C19" s="46" t="s">
        <v>18</v>
      </c>
      <c r="D19" s="71"/>
      <c r="E19" s="71"/>
    </row>
    <row r="20" spans="1:5" ht="45.75" customHeight="1" x14ac:dyDescent="0.25">
      <c r="A20" s="30">
        <v>19</v>
      </c>
      <c r="B20" s="31" t="s">
        <v>36</v>
      </c>
      <c r="C20" s="46" t="s">
        <v>18</v>
      </c>
      <c r="D20" s="71"/>
      <c r="E20" s="71"/>
    </row>
    <row r="21" spans="1:5" ht="102.75" customHeight="1" x14ac:dyDescent="0.25">
      <c r="A21" s="30">
        <v>20</v>
      </c>
      <c r="B21" s="32" t="s">
        <v>127</v>
      </c>
      <c r="C21" s="46" t="s">
        <v>18</v>
      </c>
      <c r="D21" s="71"/>
      <c r="E21" s="71"/>
    </row>
    <row r="22" spans="1:5" ht="80.25" customHeight="1" x14ac:dyDescent="0.25">
      <c r="A22" s="30">
        <v>21</v>
      </c>
      <c r="B22" s="32" t="s">
        <v>128</v>
      </c>
      <c r="C22" s="46" t="s">
        <v>18</v>
      </c>
      <c r="D22" s="71"/>
      <c r="E22" s="71"/>
    </row>
    <row r="23" spans="1:5" ht="241.5" customHeight="1" x14ac:dyDescent="0.25">
      <c r="A23" s="30">
        <v>22</v>
      </c>
      <c r="B23" s="32" t="s">
        <v>116</v>
      </c>
      <c r="C23" s="46" t="s">
        <v>18</v>
      </c>
      <c r="D23" s="71"/>
      <c r="E23" s="71"/>
    </row>
    <row r="24" spans="1:5" ht="263.25" customHeight="1" x14ac:dyDescent="0.25">
      <c r="A24" s="30">
        <v>23</v>
      </c>
      <c r="B24" s="32" t="s">
        <v>39</v>
      </c>
      <c r="C24" s="46" t="s">
        <v>18</v>
      </c>
      <c r="D24" s="71"/>
      <c r="E24" s="71"/>
    </row>
    <row r="25" spans="1:5" ht="119.25" customHeight="1" x14ac:dyDescent="0.25">
      <c r="A25" s="30">
        <v>24</v>
      </c>
      <c r="B25" s="72" t="s">
        <v>131</v>
      </c>
      <c r="C25" s="46" t="s">
        <v>18</v>
      </c>
      <c r="D25" s="71"/>
      <c r="E25" s="71"/>
    </row>
    <row r="26" spans="1:5" ht="360" x14ac:dyDescent="0.25">
      <c r="A26" s="30">
        <v>25</v>
      </c>
      <c r="B26" s="31" t="s">
        <v>117</v>
      </c>
      <c r="C26" s="46" t="s">
        <v>18</v>
      </c>
      <c r="D26" s="71"/>
      <c r="E26" s="71"/>
    </row>
    <row r="27" spans="1:5" ht="55.5" customHeight="1" x14ac:dyDescent="0.25">
      <c r="A27" s="30">
        <v>26</v>
      </c>
      <c r="B27" s="31" t="s">
        <v>41</v>
      </c>
      <c r="C27" s="46" t="s">
        <v>18</v>
      </c>
      <c r="D27" s="71"/>
      <c r="E27" s="71"/>
    </row>
    <row r="28" spans="1:5" ht="54" customHeight="1" x14ac:dyDescent="0.25">
      <c r="A28" s="30">
        <v>27</v>
      </c>
      <c r="B28" s="31" t="s">
        <v>42</v>
      </c>
      <c r="C28" s="46" t="s">
        <v>18</v>
      </c>
      <c r="D28" s="71"/>
      <c r="E28" s="71"/>
    </row>
    <row r="29" spans="1:5" ht="58.5" customHeight="1" x14ac:dyDescent="0.25">
      <c r="A29" s="30">
        <v>28</v>
      </c>
      <c r="B29" s="31" t="s">
        <v>43</v>
      </c>
      <c r="C29" s="46" t="s">
        <v>18</v>
      </c>
      <c r="D29" s="71"/>
      <c r="E29" s="71"/>
    </row>
    <row r="30" spans="1:5" ht="60" customHeight="1" x14ac:dyDescent="0.25">
      <c r="A30" s="30">
        <v>29</v>
      </c>
      <c r="B30" s="31" t="s">
        <v>44</v>
      </c>
      <c r="C30" s="46" t="s">
        <v>18</v>
      </c>
      <c r="D30" s="71"/>
      <c r="E30" s="71"/>
    </row>
    <row r="31" spans="1:5" ht="53.25" customHeight="1" x14ac:dyDescent="0.25">
      <c r="A31" s="30">
        <v>30</v>
      </c>
      <c r="B31" s="31" t="s">
        <v>45</v>
      </c>
      <c r="C31" s="46" t="s">
        <v>18</v>
      </c>
      <c r="D31" s="71"/>
      <c r="E31" s="71"/>
    </row>
    <row r="32" spans="1:5" ht="57" customHeight="1" x14ac:dyDescent="0.25">
      <c r="A32" s="30">
        <v>31</v>
      </c>
      <c r="B32" s="31" t="s">
        <v>46</v>
      </c>
      <c r="C32" s="46" t="s">
        <v>18</v>
      </c>
      <c r="D32" s="71"/>
      <c r="E32" s="71"/>
    </row>
    <row r="33" spans="1:5" ht="54.75" customHeight="1" x14ac:dyDescent="0.25">
      <c r="A33" s="30">
        <v>32</v>
      </c>
      <c r="B33" s="31" t="s">
        <v>47</v>
      </c>
      <c r="C33" s="46" t="s">
        <v>18</v>
      </c>
      <c r="D33" s="71"/>
      <c r="E33" s="71"/>
    </row>
    <row r="34" spans="1:5" ht="281.25" customHeight="1" x14ac:dyDescent="0.25">
      <c r="A34" s="30">
        <v>33</v>
      </c>
      <c r="B34" s="31" t="s">
        <v>48</v>
      </c>
      <c r="C34" s="46" t="s">
        <v>18</v>
      </c>
      <c r="D34" s="71"/>
      <c r="E34" s="71"/>
    </row>
    <row r="35" spans="1:5" ht="221.25" customHeight="1" x14ac:dyDescent="0.25">
      <c r="A35" s="30">
        <v>34</v>
      </c>
      <c r="B35" s="31" t="s">
        <v>87</v>
      </c>
      <c r="C35" s="46" t="s">
        <v>18</v>
      </c>
      <c r="D35" s="71"/>
      <c r="E35" s="71"/>
    </row>
    <row r="36" spans="1:5" ht="72" customHeight="1" x14ac:dyDescent="0.25">
      <c r="A36" s="30">
        <v>35</v>
      </c>
      <c r="B36" s="70" t="s">
        <v>129</v>
      </c>
      <c r="C36" s="46" t="s">
        <v>18</v>
      </c>
      <c r="D36" s="71"/>
      <c r="E36" s="71"/>
    </row>
    <row r="37" spans="1:5" ht="39.75" customHeight="1" x14ac:dyDescent="0.25">
      <c r="A37" s="30">
        <v>36</v>
      </c>
      <c r="B37" s="32" t="s">
        <v>49</v>
      </c>
      <c r="C37" s="46" t="s">
        <v>18</v>
      </c>
      <c r="D37" s="71"/>
      <c r="E37" s="71"/>
    </row>
    <row r="38" spans="1:5" ht="98.25" customHeight="1" x14ac:dyDescent="0.25">
      <c r="A38" s="30">
        <v>37</v>
      </c>
      <c r="B38" s="70" t="s">
        <v>130</v>
      </c>
      <c r="C38" s="46" t="s">
        <v>18</v>
      </c>
      <c r="D38" s="71"/>
      <c r="E38" s="71"/>
    </row>
    <row r="39" spans="1:5" ht="249" customHeight="1" x14ac:dyDescent="0.25">
      <c r="A39" s="30">
        <v>38</v>
      </c>
      <c r="B39" s="31" t="s">
        <v>91</v>
      </c>
      <c r="C39" s="46" t="s">
        <v>18</v>
      </c>
      <c r="D39" s="71"/>
      <c r="E39" s="71"/>
    </row>
    <row r="40" spans="1:5" ht="67.5" customHeight="1" x14ac:dyDescent="0.25">
      <c r="A40" s="30">
        <v>39</v>
      </c>
      <c r="B40" s="32" t="s">
        <v>53</v>
      </c>
      <c r="C40" s="46" t="s">
        <v>18</v>
      </c>
      <c r="D40" s="71"/>
      <c r="E40" s="71"/>
    </row>
    <row r="41" spans="1:5" ht="58.5" customHeight="1" x14ac:dyDescent="0.25">
      <c r="A41" s="30">
        <v>40</v>
      </c>
      <c r="B41" s="32" t="s">
        <v>54</v>
      </c>
      <c r="C41" s="46" t="s">
        <v>18</v>
      </c>
      <c r="D41" s="71"/>
      <c r="E41" s="71"/>
    </row>
    <row r="42" spans="1:5" ht="68.25" customHeight="1" x14ac:dyDescent="0.25">
      <c r="A42" s="30">
        <v>41</v>
      </c>
      <c r="B42" s="32" t="s">
        <v>55</v>
      </c>
      <c r="C42" s="46" t="s">
        <v>18</v>
      </c>
      <c r="D42" s="71"/>
      <c r="E42" s="71"/>
    </row>
    <row r="43" spans="1:5" ht="32.25" customHeight="1" x14ac:dyDescent="0.25">
      <c r="A43" s="30">
        <v>42</v>
      </c>
      <c r="B43" s="32" t="s">
        <v>56</v>
      </c>
      <c r="C43" s="46" t="s">
        <v>18</v>
      </c>
      <c r="D43" s="71"/>
      <c r="E43" s="71"/>
    </row>
    <row r="44" spans="1:5" ht="198.75" customHeight="1" x14ac:dyDescent="0.25">
      <c r="A44" s="30">
        <v>43</v>
      </c>
      <c r="B44" s="31" t="s">
        <v>92</v>
      </c>
      <c r="C44" s="46" t="s">
        <v>18</v>
      </c>
      <c r="D44" s="71"/>
      <c r="E44" s="71"/>
    </row>
    <row r="45" spans="1:5" ht="135.75" customHeight="1" x14ac:dyDescent="0.25">
      <c r="A45" s="30">
        <v>44</v>
      </c>
      <c r="B45" s="70" t="s">
        <v>132</v>
      </c>
      <c r="C45" s="46" t="s">
        <v>18</v>
      </c>
      <c r="D45" s="71"/>
      <c r="E45" s="71"/>
    </row>
    <row r="46" spans="1:5" ht="133.5" customHeight="1" x14ac:dyDescent="0.25">
      <c r="A46" s="30">
        <v>45</v>
      </c>
      <c r="B46" s="31" t="s">
        <v>58</v>
      </c>
      <c r="C46" s="46" t="s">
        <v>18</v>
      </c>
      <c r="D46" s="71"/>
      <c r="E46" s="71"/>
    </row>
    <row r="47" spans="1:5" ht="120" customHeight="1" x14ac:dyDescent="0.25">
      <c r="A47" s="30">
        <v>46</v>
      </c>
      <c r="B47" s="31" t="s">
        <v>59</v>
      </c>
      <c r="C47" s="46" t="s">
        <v>18</v>
      </c>
      <c r="D47" s="71"/>
      <c r="E47" s="71"/>
    </row>
    <row r="48" spans="1:5" ht="161.25" customHeight="1" x14ac:dyDescent="0.25">
      <c r="A48" s="30">
        <v>47</v>
      </c>
      <c r="B48" s="31" t="s">
        <v>60</v>
      </c>
      <c r="C48" s="46" t="s">
        <v>18</v>
      </c>
      <c r="D48" s="71"/>
      <c r="E48" s="71"/>
    </row>
    <row r="49" spans="1:5" ht="93" customHeight="1" x14ac:dyDescent="0.25">
      <c r="A49" s="30">
        <v>48</v>
      </c>
      <c r="B49" s="31" t="s">
        <v>61</v>
      </c>
      <c r="C49" s="46" t="s">
        <v>18</v>
      </c>
      <c r="D49" s="71"/>
      <c r="E49" s="71"/>
    </row>
    <row r="50" spans="1:5" ht="111.75" customHeight="1" x14ac:dyDescent="0.25">
      <c r="A50" s="30">
        <v>49</v>
      </c>
      <c r="B50" s="31" t="s">
        <v>93</v>
      </c>
      <c r="C50" s="46" t="s">
        <v>18</v>
      </c>
      <c r="D50" s="71"/>
      <c r="E50" s="71"/>
    </row>
    <row r="51" spans="1:5" ht="96.75" customHeight="1" x14ac:dyDescent="0.25">
      <c r="A51" s="30">
        <v>50</v>
      </c>
      <c r="B51" s="70" t="s">
        <v>94</v>
      </c>
      <c r="C51" s="46" t="s">
        <v>18</v>
      </c>
      <c r="D51" s="71"/>
      <c r="E51" s="71"/>
    </row>
    <row r="52" spans="1:5" ht="33" customHeight="1" x14ac:dyDescent="0.25">
      <c r="A52" s="30">
        <v>51</v>
      </c>
      <c r="B52" s="72" t="s">
        <v>63</v>
      </c>
      <c r="C52" s="46" t="s">
        <v>18</v>
      </c>
      <c r="D52" s="71"/>
      <c r="E52" s="71"/>
    </row>
    <row r="53" spans="1:5" ht="99.75" customHeight="1" x14ac:dyDescent="0.25">
      <c r="A53" s="30">
        <v>52</v>
      </c>
      <c r="B53" s="70" t="s">
        <v>95</v>
      </c>
      <c r="C53" s="46" t="s">
        <v>18</v>
      </c>
      <c r="D53" s="71"/>
      <c r="E53" s="71"/>
    </row>
    <row r="54" spans="1:5" ht="84" customHeight="1" x14ac:dyDescent="0.25">
      <c r="A54" s="30">
        <v>53</v>
      </c>
      <c r="B54" s="70" t="s">
        <v>96</v>
      </c>
      <c r="C54" s="46" t="s">
        <v>18</v>
      </c>
      <c r="D54" s="71"/>
      <c r="E54" s="71"/>
    </row>
    <row r="55" spans="1:5" ht="93.75" customHeight="1" x14ac:dyDescent="0.25">
      <c r="A55" s="30">
        <v>54</v>
      </c>
      <c r="B55" s="72" t="s">
        <v>97</v>
      </c>
      <c r="C55" s="46" t="s">
        <v>18</v>
      </c>
      <c r="D55" s="71"/>
      <c r="E55" s="71"/>
    </row>
    <row r="56" spans="1:5" ht="87.75" customHeight="1" x14ac:dyDescent="0.25">
      <c r="A56" s="30">
        <v>55</v>
      </c>
      <c r="B56" s="70" t="s">
        <v>98</v>
      </c>
      <c r="C56" s="46" t="s">
        <v>18</v>
      </c>
      <c r="D56" s="71"/>
      <c r="E56" s="71"/>
    </row>
    <row r="57" spans="1:5" ht="37.5" customHeight="1" x14ac:dyDescent="0.25">
      <c r="A57" s="30">
        <v>56</v>
      </c>
      <c r="B57" s="32" t="s">
        <v>65</v>
      </c>
      <c r="C57" s="46" t="s">
        <v>18</v>
      </c>
      <c r="D57" s="71"/>
      <c r="E57" s="71"/>
    </row>
    <row r="58" spans="1:5" ht="195" customHeight="1" x14ac:dyDescent="0.25">
      <c r="A58" s="30">
        <v>57</v>
      </c>
      <c r="B58" s="70" t="s">
        <v>99</v>
      </c>
      <c r="C58" s="46" t="s">
        <v>18</v>
      </c>
      <c r="D58" s="71"/>
      <c r="E58" s="71"/>
    </row>
    <row r="59" spans="1:5" ht="250.5" customHeight="1" x14ac:dyDescent="0.25">
      <c r="A59" s="30">
        <v>58</v>
      </c>
      <c r="B59" s="70" t="s">
        <v>66</v>
      </c>
      <c r="C59" s="46" t="s">
        <v>18</v>
      </c>
      <c r="D59" s="71"/>
      <c r="E59" s="71"/>
    </row>
    <row r="60" spans="1:5" ht="212.25" customHeight="1" x14ac:dyDescent="0.25">
      <c r="A60" s="30">
        <v>59</v>
      </c>
      <c r="B60" s="70" t="s">
        <v>67</v>
      </c>
      <c r="C60" s="46" t="s">
        <v>18</v>
      </c>
      <c r="D60" s="71"/>
      <c r="E60" s="71"/>
    </row>
    <row r="61" spans="1:5" ht="222.75" customHeight="1" x14ac:dyDescent="0.25">
      <c r="A61" s="30">
        <v>60</v>
      </c>
      <c r="B61" s="70" t="s">
        <v>68</v>
      </c>
      <c r="C61" s="46" t="s">
        <v>18</v>
      </c>
      <c r="D61" s="71"/>
      <c r="E61" s="71"/>
    </row>
    <row r="62" spans="1:5" ht="100.5" customHeight="1" x14ac:dyDescent="0.25">
      <c r="A62" s="30">
        <v>61</v>
      </c>
      <c r="B62" s="31" t="s">
        <v>69</v>
      </c>
      <c r="C62" s="46" t="s">
        <v>18</v>
      </c>
      <c r="D62" s="71"/>
      <c r="E62" s="71"/>
    </row>
    <row r="63" spans="1:5" ht="66" customHeight="1" x14ac:dyDescent="0.25">
      <c r="A63" s="30">
        <v>62</v>
      </c>
      <c r="B63" s="72" t="s">
        <v>70</v>
      </c>
      <c r="C63" s="46" t="s">
        <v>18</v>
      </c>
      <c r="D63" s="71"/>
      <c r="E63" s="71"/>
    </row>
    <row r="64" spans="1:5" ht="44.25" customHeight="1" x14ac:dyDescent="0.25">
      <c r="A64" s="30">
        <v>63</v>
      </c>
      <c r="B64" s="70" t="s">
        <v>71</v>
      </c>
      <c r="C64" s="46" t="s">
        <v>18</v>
      </c>
      <c r="D64" s="71"/>
      <c r="E64" s="71"/>
    </row>
    <row r="65" spans="1:5" ht="49.5" customHeight="1" x14ac:dyDescent="0.25">
      <c r="A65" s="30">
        <v>64</v>
      </c>
      <c r="B65" s="70" t="s">
        <v>72</v>
      </c>
      <c r="C65" s="46" t="s">
        <v>18</v>
      </c>
      <c r="D65" s="71"/>
      <c r="E65" s="71"/>
    </row>
    <row r="66" spans="1:5" ht="49.5" customHeight="1" x14ac:dyDescent="0.25">
      <c r="A66" s="30">
        <v>65</v>
      </c>
      <c r="B66" s="32" t="s">
        <v>100</v>
      </c>
      <c r="C66" s="46" t="s">
        <v>18</v>
      </c>
      <c r="D66" s="71"/>
      <c r="E66" s="71"/>
    </row>
    <row r="67" spans="1:5" ht="111" customHeight="1" x14ac:dyDescent="0.25">
      <c r="A67" s="30">
        <v>66</v>
      </c>
      <c r="B67" s="32" t="s">
        <v>101</v>
      </c>
      <c r="C67" s="46" t="s">
        <v>18</v>
      </c>
      <c r="D67" s="71"/>
      <c r="E67" s="71"/>
    </row>
    <row r="68" spans="1:5" ht="60.75" customHeight="1" x14ac:dyDescent="0.25">
      <c r="A68" s="30">
        <v>67</v>
      </c>
      <c r="B68" s="72" t="s">
        <v>102</v>
      </c>
      <c r="C68" s="46" t="s">
        <v>18</v>
      </c>
      <c r="D68" s="71"/>
      <c r="E68" s="71"/>
    </row>
    <row r="69" spans="1:5" ht="84" customHeight="1" x14ac:dyDescent="0.25">
      <c r="A69" s="30">
        <v>68</v>
      </c>
      <c r="B69" s="32" t="s">
        <v>103</v>
      </c>
      <c r="C69" s="46" t="s">
        <v>18</v>
      </c>
      <c r="D69" s="71"/>
      <c r="E69" s="71"/>
    </row>
    <row r="70" spans="1:5" ht="85.5" customHeight="1" x14ac:dyDescent="0.25">
      <c r="A70" s="30">
        <v>69</v>
      </c>
      <c r="B70" s="72" t="s">
        <v>104</v>
      </c>
      <c r="C70" s="46" t="s">
        <v>18</v>
      </c>
      <c r="D70" s="71"/>
      <c r="E70" s="71"/>
    </row>
    <row r="71" spans="1:5" ht="63" customHeight="1" x14ac:dyDescent="0.25">
      <c r="A71" s="30">
        <v>70</v>
      </c>
      <c r="B71" s="31" t="s">
        <v>74</v>
      </c>
      <c r="C71" s="46" t="s">
        <v>18</v>
      </c>
      <c r="D71" s="71"/>
      <c r="E71" s="71"/>
    </row>
    <row r="72" spans="1:5" ht="120.75" customHeight="1" x14ac:dyDescent="0.25">
      <c r="A72" s="30">
        <v>71</v>
      </c>
      <c r="B72" s="32" t="s">
        <v>105</v>
      </c>
      <c r="C72" s="46" t="s">
        <v>18</v>
      </c>
      <c r="D72" s="71"/>
      <c r="E72" s="71"/>
    </row>
    <row r="73" spans="1:5" ht="56.25" customHeight="1" x14ac:dyDescent="0.25">
      <c r="A73" s="30">
        <v>72</v>
      </c>
      <c r="B73" s="32" t="s">
        <v>107</v>
      </c>
      <c r="C73" s="46" t="s">
        <v>18</v>
      </c>
      <c r="D73" s="71"/>
      <c r="E73" s="71"/>
    </row>
    <row r="74" spans="1:5" ht="102.75" customHeight="1" x14ac:dyDescent="0.25">
      <c r="A74" s="30">
        <v>73</v>
      </c>
      <c r="B74" s="31" t="s">
        <v>76</v>
      </c>
      <c r="C74" s="46" t="s">
        <v>18</v>
      </c>
      <c r="D74" s="71"/>
      <c r="E74" s="71"/>
    </row>
    <row r="75" spans="1:5" ht="29.25" customHeight="1" x14ac:dyDescent="0.25">
      <c r="A75" s="30">
        <v>74</v>
      </c>
      <c r="B75" s="32" t="s">
        <v>77</v>
      </c>
      <c r="C75" s="46" t="s">
        <v>18</v>
      </c>
      <c r="D75" s="71"/>
      <c r="E75" s="71"/>
    </row>
    <row r="76" spans="1:5" ht="34.5" customHeight="1" x14ac:dyDescent="0.25">
      <c r="A76" s="30">
        <v>75</v>
      </c>
      <c r="B76" s="32" t="s">
        <v>78</v>
      </c>
      <c r="C76" s="46" t="s">
        <v>18</v>
      </c>
      <c r="D76" s="71"/>
      <c r="E76" s="71"/>
    </row>
    <row r="77" spans="1:5" ht="37.5" customHeight="1" x14ac:dyDescent="0.25">
      <c r="A77" s="30">
        <v>76</v>
      </c>
      <c r="B77" s="70" t="s">
        <v>80</v>
      </c>
      <c r="C77" s="46" t="s">
        <v>18</v>
      </c>
      <c r="D77" s="71"/>
      <c r="E77" s="71"/>
    </row>
    <row r="78" spans="1:5" s="83" customFormat="1" ht="124.5" customHeight="1" x14ac:dyDescent="0.25">
      <c r="A78" s="30">
        <v>77</v>
      </c>
      <c r="B78" s="31" t="s">
        <v>81</v>
      </c>
      <c r="C78" s="46" t="s">
        <v>18</v>
      </c>
      <c r="D78" s="71"/>
      <c r="E78" s="42"/>
    </row>
    <row r="79" spans="1:5" ht="47.25" customHeight="1" x14ac:dyDescent="0.25">
      <c r="A79" s="30">
        <v>78</v>
      </c>
      <c r="B79" s="31" t="s">
        <v>110</v>
      </c>
      <c r="C79" s="46" t="s">
        <v>18</v>
      </c>
      <c r="D79" s="71"/>
      <c r="E79" s="71"/>
    </row>
    <row r="80" spans="1:5" ht="42" customHeight="1" x14ac:dyDescent="0.25">
      <c r="A80" s="30">
        <v>79</v>
      </c>
      <c r="B80" s="32" t="s">
        <v>82</v>
      </c>
      <c r="C80" s="46" t="s">
        <v>18</v>
      </c>
      <c r="D80" s="71"/>
      <c r="E80" s="71"/>
    </row>
    <row r="81" spans="1:5" ht="409.6" customHeight="1" x14ac:dyDescent="0.25">
      <c r="A81" s="30">
        <v>80</v>
      </c>
      <c r="B81" s="31" t="s">
        <v>111</v>
      </c>
      <c r="C81" s="46" t="s">
        <v>18</v>
      </c>
      <c r="D81" s="71"/>
      <c r="E81" s="71"/>
    </row>
    <row r="82" spans="1:5" ht="69" customHeight="1" x14ac:dyDescent="0.25">
      <c r="A82" s="30">
        <v>81</v>
      </c>
      <c r="B82" s="72" t="s">
        <v>118</v>
      </c>
      <c r="C82" s="46" t="s">
        <v>18</v>
      </c>
      <c r="D82" s="71"/>
      <c r="E82" s="71"/>
    </row>
    <row r="83" spans="1:5" ht="117" customHeight="1" x14ac:dyDescent="0.25">
      <c r="A83" s="30">
        <v>82</v>
      </c>
      <c r="B83" s="31" t="s">
        <v>112</v>
      </c>
      <c r="C83" s="46" t="s">
        <v>18</v>
      </c>
      <c r="D83" s="71"/>
      <c r="E83" s="71"/>
    </row>
    <row r="84" spans="1:5" ht="30" customHeight="1" x14ac:dyDescent="0.25">
      <c r="A84" s="30">
        <v>83</v>
      </c>
      <c r="B84" s="32" t="s">
        <v>83</v>
      </c>
      <c r="C84" s="46" t="s">
        <v>18</v>
      </c>
      <c r="D84" s="71"/>
      <c r="E84" s="71"/>
    </row>
    <row r="85" spans="1:5" ht="33.75" customHeight="1" x14ac:dyDescent="0.25">
      <c r="A85" s="30">
        <v>84</v>
      </c>
      <c r="B85" s="32" t="s">
        <v>84</v>
      </c>
      <c r="C85" s="46" t="s">
        <v>18</v>
      </c>
      <c r="D85" s="71"/>
      <c r="E85" s="71"/>
    </row>
    <row r="86" spans="1:5" ht="29.25" customHeight="1" x14ac:dyDescent="0.25">
      <c r="A86" s="30">
        <v>85</v>
      </c>
      <c r="B86" s="32" t="s">
        <v>85</v>
      </c>
      <c r="C86" s="46" t="s">
        <v>18</v>
      </c>
      <c r="D86" s="71"/>
      <c r="E86" s="71"/>
    </row>
    <row r="87" spans="1:5" ht="48" customHeight="1" x14ac:dyDescent="0.25">
      <c r="A87" s="30">
        <v>86</v>
      </c>
      <c r="B87" s="32" t="s">
        <v>86</v>
      </c>
      <c r="C87" s="46" t="s">
        <v>18</v>
      </c>
      <c r="D87" s="71"/>
      <c r="E87" s="71"/>
    </row>
    <row r="88" spans="1:5" ht="34.5" customHeight="1" x14ac:dyDescent="0.25">
      <c r="A88" s="30">
        <v>87</v>
      </c>
      <c r="B88" s="72" t="s">
        <v>113</v>
      </c>
      <c r="C88" s="46" t="s">
        <v>18</v>
      </c>
      <c r="D88" s="71"/>
      <c r="E88" s="71"/>
    </row>
    <row r="89" spans="1:5" ht="106.5" customHeight="1" x14ac:dyDescent="0.25">
      <c r="A89" s="30">
        <v>88</v>
      </c>
      <c r="B89" s="70" t="s">
        <v>52</v>
      </c>
      <c r="C89" s="46" t="s">
        <v>18</v>
      </c>
      <c r="D89" s="71"/>
      <c r="E89" s="71"/>
    </row>
    <row r="93" spans="1:5" ht="49.5" customHeight="1" x14ac:dyDescent="0.25"/>
    <row r="94" spans="1:5" ht="15" x14ac:dyDescent="0.25">
      <c r="B94" s="84"/>
    </row>
  </sheetData>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A916-CCD5-4BDD-A4EE-60E1A5D234A9}">
  <dimension ref="A1:AZ98"/>
  <sheetViews>
    <sheetView zoomScale="80" zoomScaleNormal="80" workbookViewId="0">
      <pane ySplit="1" topLeftCell="A89" activePane="bottomLeft" state="frozen"/>
      <selection pane="bottomLeft" activeCell="N96" sqref="N96"/>
    </sheetView>
  </sheetViews>
  <sheetFormatPr defaultColWidth="9.140625" defaultRowHeight="11.25" x14ac:dyDescent="0.25"/>
  <cols>
    <col min="1" max="1" width="5" style="33" customWidth="1"/>
    <col min="2" max="2" width="60.140625" style="3" customWidth="1"/>
    <col min="3" max="3" width="0.5703125" style="16" customWidth="1"/>
    <col min="4" max="4" width="11.5703125" style="47" hidden="1" customWidth="1"/>
    <col min="5" max="5" width="9.85546875" style="3" hidden="1" customWidth="1"/>
    <col min="6" max="6" width="11.42578125" style="17" hidden="1" customWidth="1"/>
    <col min="7" max="7" width="16.5703125" style="48" hidden="1" customWidth="1"/>
    <col min="8" max="8" width="15.7109375" style="48" hidden="1" customWidth="1"/>
    <col min="9" max="9" width="15" style="48" hidden="1" customWidth="1"/>
    <col min="10" max="10" width="11.140625" style="37" hidden="1" customWidth="1"/>
    <col min="11" max="11" width="11.140625" style="18" hidden="1" customWidth="1"/>
    <col min="12" max="12" width="13.42578125" style="54" hidden="1" customWidth="1"/>
    <col min="13" max="13" width="13.7109375" style="54" customWidth="1"/>
    <col min="14" max="14" width="11.85546875" style="53" customWidth="1"/>
    <col min="15" max="15" width="11.85546875" style="19" customWidth="1"/>
    <col min="16" max="16" width="9.7109375" style="3" bestFit="1" customWidth="1"/>
    <col min="17" max="16384" width="9.140625" style="3"/>
  </cols>
  <sheetData>
    <row r="1" spans="1:52" s="29" customFormat="1" ht="65.25" customHeight="1" x14ac:dyDescent="0.25">
      <c r="A1" s="20" t="s">
        <v>1</v>
      </c>
      <c r="B1" s="22" t="s">
        <v>2</v>
      </c>
      <c r="C1" s="23" t="s">
        <v>7</v>
      </c>
      <c r="D1" s="23" t="s">
        <v>8</v>
      </c>
      <c r="E1" s="21" t="s">
        <v>0</v>
      </c>
      <c r="F1" s="24" t="s">
        <v>6</v>
      </c>
      <c r="G1" s="25" t="s">
        <v>10</v>
      </c>
      <c r="H1" s="25" t="s">
        <v>11</v>
      </c>
      <c r="I1" s="25" t="s">
        <v>12</v>
      </c>
      <c r="J1" s="35" t="s">
        <v>4</v>
      </c>
      <c r="K1" s="27" t="s">
        <v>9</v>
      </c>
      <c r="L1" s="26" t="s">
        <v>13</v>
      </c>
      <c r="M1" s="26" t="s">
        <v>14</v>
      </c>
      <c r="N1" s="63" t="s">
        <v>134</v>
      </c>
      <c r="O1" s="64"/>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row>
    <row r="2" spans="1:52" ht="207.75" customHeight="1" x14ac:dyDescent="0.25">
      <c r="A2" s="30">
        <v>1</v>
      </c>
      <c r="B2" s="31" t="s">
        <v>20</v>
      </c>
      <c r="C2" s="45">
        <v>5000</v>
      </c>
      <c r="D2" s="46">
        <f>C2*2</f>
        <v>10000</v>
      </c>
      <c r="E2" s="42" t="s">
        <v>119</v>
      </c>
      <c r="F2" s="39">
        <v>8.9700000000000002E-2</v>
      </c>
      <c r="G2" s="41">
        <f>C2*F2</f>
        <v>448.5</v>
      </c>
      <c r="H2" s="41">
        <f>(G2*K2)+G2</f>
        <v>556.14</v>
      </c>
      <c r="I2" s="41">
        <f>H2*2</f>
        <v>1112.28</v>
      </c>
      <c r="J2" s="36">
        <v>8.9700000000000002E-2</v>
      </c>
      <c r="K2" s="50">
        <v>0.24</v>
      </c>
      <c r="L2" s="34">
        <f>C2*J2</f>
        <v>448.5</v>
      </c>
      <c r="M2" s="34">
        <f>L2*2</f>
        <v>897</v>
      </c>
      <c r="N2" s="34">
        <f>M2*0.02</f>
        <v>17.940000000000001</v>
      </c>
      <c r="O2" s="65"/>
      <c r="P2" s="4"/>
      <c r="Q2" s="9"/>
      <c r="R2" s="9"/>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74.75" customHeight="1" x14ac:dyDescent="0.25">
      <c r="A3" s="30">
        <v>2</v>
      </c>
      <c r="B3" s="31" t="s">
        <v>21</v>
      </c>
      <c r="C3" s="45">
        <v>4000</v>
      </c>
      <c r="D3" s="46">
        <f t="shared" ref="D3:D66" si="0">C3*2</f>
        <v>8000</v>
      </c>
      <c r="E3" s="42" t="s">
        <v>119</v>
      </c>
      <c r="F3" s="39">
        <v>0.16489999999999999</v>
      </c>
      <c r="G3" s="41">
        <f>C3*F3</f>
        <v>659.59999999999991</v>
      </c>
      <c r="H3" s="41">
        <f t="shared" ref="H3:H66" si="1">(G3*K3)+G3</f>
        <v>817.90399999999988</v>
      </c>
      <c r="I3" s="41">
        <f t="shared" ref="I3:I66" si="2">H3*2</f>
        <v>1635.8079999999998</v>
      </c>
      <c r="J3" s="36">
        <v>0.16489999999999999</v>
      </c>
      <c r="K3" s="50">
        <v>0.24</v>
      </c>
      <c r="L3" s="34">
        <f t="shared" ref="L3:L66" si="3">C3*J3</f>
        <v>659.59999999999991</v>
      </c>
      <c r="M3" s="34">
        <f t="shared" ref="M3:M66" si="4">L3*2</f>
        <v>1319.1999999999998</v>
      </c>
      <c r="N3" s="34">
        <f t="shared" ref="N3:N66" si="5">M3*0.02</f>
        <v>26.383999999999997</v>
      </c>
      <c r="O3" s="65"/>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68" customHeight="1" x14ac:dyDescent="0.25">
      <c r="A4" s="30">
        <v>3</v>
      </c>
      <c r="B4" s="31" t="s">
        <v>22</v>
      </c>
      <c r="C4" s="45">
        <v>1800</v>
      </c>
      <c r="D4" s="46">
        <f t="shared" si="0"/>
        <v>3600</v>
      </c>
      <c r="E4" s="42" t="s">
        <v>119</v>
      </c>
      <c r="F4" s="39">
        <v>0.2384</v>
      </c>
      <c r="G4" s="41">
        <f>C4*F4</f>
        <v>429.12</v>
      </c>
      <c r="H4" s="41">
        <f t="shared" si="1"/>
        <v>532.10879999999997</v>
      </c>
      <c r="I4" s="41">
        <f t="shared" si="2"/>
        <v>1064.2175999999999</v>
      </c>
      <c r="J4" s="36">
        <v>0.2384</v>
      </c>
      <c r="K4" s="50">
        <v>0.24</v>
      </c>
      <c r="L4" s="34">
        <f t="shared" si="3"/>
        <v>429.12</v>
      </c>
      <c r="M4" s="34">
        <f t="shared" si="4"/>
        <v>858.24</v>
      </c>
      <c r="N4" s="34">
        <f t="shared" si="5"/>
        <v>17.1648</v>
      </c>
      <c r="O4" s="65"/>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91.5" customHeight="1" x14ac:dyDescent="0.25">
      <c r="A5" s="30">
        <v>4</v>
      </c>
      <c r="B5" s="31" t="s">
        <v>23</v>
      </c>
      <c r="C5" s="45">
        <v>1200</v>
      </c>
      <c r="D5" s="46">
        <f t="shared" si="0"/>
        <v>2400</v>
      </c>
      <c r="E5" s="42" t="s">
        <v>120</v>
      </c>
      <c r="F5" s="40">
        <v>0.26900000000000002</v>
      </c>
      <c r="G5" s="41">
        <f t="shared" ref="G5:G68" si="6">C5*F5</f>
        <v>322.8</v>
      </c>
      <c r="H5" s="41">
        <f t="shared" si="1"/>
        <v>400.27199999999999</v>
      </c>
      <c r="I5" s="41">
        <f t="shared" si="2"/>
        <v>800.54399999999998</v>
      </c>
      <c r="J5" s="69">
        <v>0.26900000000000002</v>
      </c>
      <c r="K5" s="50">
        <v>0.24</v>
      </c>
      <c r="L5" s="34">
        <f t="shared" si="3"/>
        <v>322.8</v>
      </c>
      <c r="M5" s="34">
        <f t="shared" si="4"/>
        <v>645.6</v>
      </c>
      <c r="N5" s="34">
        <f t="shared" si="5"/>
        <v>12.912000000000001</v>
      </c>
      <c r="O5" s="65"/>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409.6" customHeight="1" x14ac:dyDescent="0.25">
      <c r="A6" s="30">
        <v>5</v>
      </c>
      <c r="B6" s="31" t="s">
        <v>114</v>
      </c>
      <c r="C6" s="45">
        <v>7</v>
      </c>
      <c r="D6" s="46">
        <f t="shared" si="0"/>
        <v>14</v>
      </c>
      <c r="E6" s="42" t="s">
        <v>121</v>
      </c>
      <c r="F6" s="40">
        <v>7.17</v>
      </c>
      <c r="G6" s="41">
        <f t="shared" si="6"/>
        <v>50.19</v>
      </c>
      <c r="H6" s="41">
        <f t="shared" si="1"/>
        <v>62.235599999999998</v>
      </c>
      <c r="I6" s="41">
        <f t="shared" si="2"/>
        <v>124.4712</v>
      </c>
      <c r="J6" s="36">
        <v>7.17</v>
      </c>
      <c r="K6" s="51">
        <v>0.24</v>
      </c>
      <c r="L6" s="34">
        <f t="shared" si="3"/>
        <v>50.19</v>
      </c>
      <c r="M6" s="34">
        <f t="shared" si="4"/>
        <v>100.38</v>
      </c>
      <c r="N6" s="34">
        <f t="shared" si="5"/>
        <v>2.0076000000000001</v>
      </c>
      <c r="O6" s="65"/>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69.75" customHeight="1" x14ac:dyDescent="0.25">
      <c r="A7" s="30">
        <v>6</v>
      </c>
      <c r="B7" s="31" t="s">
        <v>24</v>
      </c>
      <c r="C7" s="45">
        <v>12</v>
      </c>
      <c r="D7" s="46">
        <f t="shared" si="0"/>
        <v>24</v>
      </c>
      <c r="E7" s="42" t="s">
        <v>121</v>
      </c>
      <c r="F7" s="41">
        <v>9.5299999999999994</v>
      </c>
      <c r="G7" s="41">
        <f t="shared" si="6"/>
        <v>114.35999999999999</v>
      </c>
      <c r="H7" s="41">
        <f t="shared" si="1"/>
        <v>141.8064</v>
      </c>
      <c r="I7" s="41">
        <f t="shared" si="2"/>
        <v>283.61279999999999</v>
      </c>
      <c r="J7" s="34">
        <v>9.5299999999999994</v>
      </c>
      <c r="K7" s="51">
        <v>0.24</v>
      </c>
      <c r="L7" s="34">
        <f t="shared" si="3"/>
        <v>114.35999999999999</v>
      </c>
      <c r="M7" s="34">
        <f t="shared" si="4"/>
        <v>228.71999999999997</v>
      </c>
      <c r="N7" s="34">
        <f t="shared" si="5"/>
        <v>4.5743999999999998</v>
      </c>
      <c r="O7" s="65"/>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75.75" customHeight="1" x14ac:dyDescent="0.25">
      <c r="A8" s="30">
        <v>7</v>
      </c>
      <c r="B8" s="31" t="s">
        <v>25</v>
      </c>
      <c r="C8" s="45">
        <v>35</v>
      </c>
      <c r="D8" s="46">
        <f t="shared" si="0"/>
        <v>70</v>
      </c>
      <c r="E8" s="42" t="s">
        <v>121</v>
      </c>
      <c r="F8" s="41">
        <v>13.57</v>
      </c>
      <c r="G8" s="41">
        <f t="shared" si="6"/>
        <v>474.95</v>
      </c>
      <c r="H8" s="41">
        <f t="shared" si="1"/>
        <v>588.93799999999999</v>
      </c>
      <c r="I8" s="41">
        <f t="shared" si="2"/>
        <v>1177.876</v>
      </c>
      <c r="J8" s="34">
        <v>13.57</v>
      </c>
      <c r="K8" s="51">
        <v>0.24</v>
      </c>
      <c r="L8" s="34">
        <f t="shared" si="3"/>
        <v>474.95</v>
      </c>
      <c r="M8" s="34">
        <f t="shared" si="4"/>
        <v>949.9</v>
      </c>
      <c r="N8" s="34">
        <f t="shared" si="5"/>
        <v>18.998000000000001</v>
      </c>
      <c r="O8" s="65"/>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69" customHeight="1" x14ac:dyDescent="0.25">
      <c r="A9" s="30">
        <v>8</v>
      </c>
      <c r="B9" s="31" t="s">
        <v>26</v>
      </c>
      <c r="C9" s="45">
        <v>55</v>
      </c>
      <c r="D9" s="46">
        <f t="shared" si="0"/>
        <v>110</v>
      </c>
      <c r="E9" s="42" t="s">
        <v>121</v>
      </c>
      <c r="F9" s="41">
        <v>18.37</v>
      </c>
      <c r="G9" s="41">
        <f t="shared" si="6"/>
        <v>1010.35</v>
      </c>
      <c r="H9" s="41">
        <f t="shared" si="1"/>
        <v>1252.8340000000001</v>
      </c>
      <c r="I9" s="41">
        <f t="shared" si="2"/>
        <v>2505.6680000000001</v>
      </c>
      <c r="J9" s="34">
        <v>20.88</v>
      </c>
      <c r="K9" s="51">
        <v>0.24</v>
      </c>
      <c r="L9" s="34">
        <f t="shared" si="3"/>
        <v>1148.3999999999999</v>
      </c>
      <c r="M9" s="34">
        <f t="shared" si="4"/>
        <v>2296.7999999999997</v>
      </c>
      <c r="N9" s="34">
        <f t="shared" si="5"/>
        <v>45.935999999999993</v>
      </c>
      <c r="O9" s="65"/>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69.75" customHeight="1" x14ac:dyDescent="0.25">
      <c r="A10" s="30">
        <v>9</v>
      </c>
      <c r="B10" s="31" t="s">
        <v>27</v>
      </c>
      <c r="C10" s="45">
        <v>25</v>
      </c>
      <c r="D10" s="46">
        <f t="shared" si="0"/>
        <v>50</v>
      </c>
      <c r="E10" s="42" t="s">
        <v>121</v>
      </c>
      <c r="F10" s="41">
        <v>23.26</v>
      </c>
      <c r="G10" s="41">
        <f t="shared" si="6"/>
        <v>581.5</v>
      </c>
      <c r="H10" s="41">
        <f t="shared" si="1"/>
        <v>721.06</v>
      </c>
      <c r="I10" s="41">
        <f t="shared" si="2"/>
        <v>1442.12</v>
      </c>
      <c r="J10" s="34">
        <v>23.26</v>
      </c>
      <c r="K10" s="51">
        <v>0.24</v>
      </c>
      <c r="L10" s="34">
        <f t="shared" si="3"/>
        <v>581.5</v>
      </c>
      <c r="M10" s="34">
        <f t="shared" si="4"/>
        <v>1163</v>
      </c>
      <c r="N10" s="34">
        <f t="shared" si="5"/>
        <v>23.26</v>
      </c>
      <c r="O10" s="65"/>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68.25" customHeight="1" x14ac:dyDescent="0.25">
      <c r="A11" s="30">
        <v>10</v>
      </c>
      <c r="B11" s="31" t="s">
        <v>28</v>
      </c>
      <c r="C11" s="45">
        <v>15</v>
      </c>
      <c r="D11" s="46">
        <f t="shared" si="0"/>
        <v>30</v>
      </c>
      <c r="E11" s="42" t="s">
        <v>121</v>
      </c>
      <c r="F11" s="40">
        <v>27.54</v>
      </c>
      <c r="G11" s="41">
        <f t="shared" si="6"/>
        <v>413.09999999999997</v>
      </c>
      <c r="H11" s="41">
        <f t="shared" si="1"/>
        <v>512.24399999999991</v>
      </c>
      <c r="I11" s="41">
        <f t="shared" si="2"/>
        <v>1024.4879999999998</v>
      </c>
      <c r="J11" s="34">
        <v>31.74</v>
      </c>
      <c r="K11" s="51">
        <v>0.24</v>
      </c>
      <c r="L11" s="34">
        <f t="shared" si="3"/>
        <v>476.09999999999997</v>
      </c>
      <c r="M11" s="34">
        <f t="shared" si="4"/>
        <v>952.19999999999993</v>
      </c>
      <c r="N11" s="34">
        <f t="shared" si="5"/>
        <v>19.044</v>
      </c>
      <c r="O11" s="65"/>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72" customHeight="1" x14ac:dyDescent="0.25">
      <c r="A12" s="30">
        <v>11</v>
      </c>
      <c r="B12" s="31" t="s">
        <v>29</v>
      </c>
      <c r="C12" s="45">
        <v>5</v>
      </c>
      <c r="D12" s="46">
        <f t="shared" si="0"/>
        <v>10</v>
      </c>
      <c r="E12" s="42" t="s">
        <v>121</v>
      </c>
      <c r="F12" s="41">
        <v>36.68</v>
      </c>
      <c r="G12" s="41">
        <f t="shared" si="6"/>
        <v>183.4</v>
      </c>
      <c r="H12" s="41">
        <f t="shared" si="1"/>
        <v>227.416</v>
      </c>
      <c r="I12" s="41">
        <f t="shared" si="2"/>
        <v>454.83199999999999</v>
      </c>
      <c r="J12" s="34">
        <v>36.68</v>
      </c>
      <c r="K12" s="51">
        <v>0.24</v>
      </c>
      <c r="L12" s="34">
        <f t="shared" si="3"/>
        <v>183.4</v>
      </c>
      <c r="M12" s="34">
        <f t="shared" si="4"/>
        <v>366.8</v>
      </c>
      <c r="N12" s="34">
        <f t="shared" si="5"/>
        <v>7.3360000000000003</v>
      </c>
      <c r="O12" s="65"/>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387" customHeight="1" x14ac:dyDescent="0.25">
      <c r="A13" s="30">
        <v>12</v>
      </c>
      <c r="B13" s="31" t="s">
        <v>115</v>
      </c>
      <c r="C13" s="45">
        <v>16</v>
      </c>
      <c r="D13" s="46">
        <f t="shared" si="0"/>
        <v>32</v>
      </c>
      <c r="E13" s="42" t="s">
        <v>121</v>
      </c>
      <c r="F13" s="41">
        <v>9.74</v>
      </c>
      <c r="G13" s="41">
        <f t="shared" si="6"/>
        <v>155.84</v>
      </c>
      <c r="H13" s="41">
        <f t="shared" si="1"/>
        <v>193.24160000000001</v>
      </c>
      <c r="I13" s="41">
        <f t="shared" si="2"/>
        <v>386.48320000000001</v>
      </c>
      <c r="J13" s="34">
        <v>9.74</v>
      </c>
      <c r="K13" s="52">
        <v>0.24</v>
      </c>
      <c r="L13" s="34">
        <f t="shared" si="3"/>
        <v>155.84</v>
      </c>
      <c r="M13" s="34">
        <f t="shared" si="4"/>
        <v>311.68</v>
      </c>
      <c r="N13" s="34">
        <f t="shared" si="5"/>
        <v>6.2336</v>
      </c>
      <c r="O13" s="65"/>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75.75" customHeight="1" x14ac:dyDescent="0.25">
      <c r="A14" s="30">
        <v>13</v>
      </c>
      <c r="B14" s="31" t="s">
        <v>30</v>
      </c>
      <c r="C14" s="45">
        <v>37</v>
      </c>
      <c r="D14" s="46">
        <f t="shared" si="0"/>
        <v>74</v>
      </c>
      <c r="E14" s="42" t="s">
        <v>121</v>
      </c>
      <c r="F14" s="40">
        <v>12.19</v>
      </c>
      <c r="G14" s="41">
        <f t="shared" si="6"/>
        <v>451.03</v>
      </c>
      <c r="H14" s="41">
        <f t="shared" si="1"/>
        <v>559.27719999999999</v>
      </c>
      <c r="I14" s="41">
        <f t="shared" si="2"/>
        <v>1118.5544</v>
      </c>
      <c r="J14" s="34">
        <v>12.19</v>
      </c>
      <c r="K14" s="51">
        <v>0.24</v>
      </c>
      <c r="L14" s="34">
        <f t="shared" si="3"/>
        <v>451.03</v>
      </c>
      <c r="M14" s="34">
        <f t="shared" si="4"/>
        <v>902.06</v>
      </c>
      <c r="N14" s="34">
        <f t="shared" si="5"/>
        <v>18.0412</v>
      </c>
      <c r="O14" s="65"/>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75.75" customHeight="1" x14ac:dyDescent="0.25">
      <c r="A15" s="30">
        <v>14</v>
      </c>
      <c r="B15" s="31" t="s">
        <v>31</v>
      </c>
      <c r="C15" s="45">
        <v>26</v>
      </c>
      <c r="D15" s="46">
        <f t="shared" si="0"/>
        <v>52</v>
      </c>
      <c r="E15" s="42" t="s">
        <v>121</v>
      </c>
      <c r="F15" s="41">
        <v>15.24</v>
      </c>
      <c r="G15" s="41">
        <f t="shared" si="6"/>
        <v>396.24</v>
      </c>
      <c r="H15" s="41">
        <f t="shared" si="1"/>
        <v>491.33760000000001</v>
      </c>
      <c r="I15" s="41">
        <f t="shared" si="2"/>
        <v>982.67520000000002</v>
      </c>
      <c r="J15" s="34">
        <v>15.24</v>
      </c>
      <c r="K15" s="51">
        <v>0.24</v>
      </c>
      <c r="L15" s="34">
        <f t="shared" si="3"/>
        <v>396.24</v>
      </c>
      <c r="M15" s="34">
        <f t="shared" si="4"/>
        <v>792.48</v>
      </c>
      <c r="N15" s="34">
        <f t="shared" si="5"/>
        <v>15.849600000000001</v>
      </c>
      <c r="O15" s="65"/>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69" customHeight="1" x14ac:dyDescent="0.25">
      <c r="A16" s="30">
        <v>15</v>
      </c>
      <c r="B16" s="31" t="s">
        <v>32</v>
      </c>
      <c r="C16" s="45">
        <v>13</v>
      </c>
      <c r="D16" s="46">
        <f t="shared" si="0"/>
        <v>26</v>
      </c>
      <c r="E16" s="42" t="s">
        <v>121</v>
      </c>
      <c r="F16" s="40">
        <v>17.739999999999998</v>
      </c>
      <c r="G16" s="41">
        <f t="shared" si="6"/>
        <v>230.61999999999998</v>
      </c>
      <c r="H16" s="41">
        <f t="shared" si="1"/>
        <v>285.96879999999999</v>
      </c>
      <c r="I16" s="41">
        <f t="shared" si="2"/>
        <v>571.93759999999997</v>
      </c>
      <c r="J16" s="34">
        <v>17.739999999999998</v>
      </c>
      <c r="K16" s="51">
        <v>0.24</v>
      </c>
      <c r="L16" s="34">
        <f t="shared" si="3"/>
        <v>230.61999999999998</v>
      </c>
      <c r="M16" s="34">
        <f t="shared" si="4"/>
        <v>461.23999999999995</v>
      </c>
      <c r="N16" s="34">
        <f t="shared" si="5"/>
        <v>9.2248000000000001</v>
      </c>
      <c r="O16" s="65"/>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74.25" customHeight="1" x14ac:dyDescent="0.25">
      <c r="A17" s="30">
        <v>16</v>
      </c>
      <c r="B17" s="31" t="s">
        <v>33</v>
      </c>
      <c r="C17" s="45">
        <v>5</v>
      </c>
      <c r="D17" s="46">
        <f t="shared" si="0"/>
        <v>10</v>
      </c>
      <c r="E17" s="42" t="s">
        <v>121</v>
      </c>
      <c r="F17" s="40">
        <v>21.12</v>
      </c>
      <c r="G17" s="41">
        <f t="shared" si="6"/>
        <v>105.60000000000001</v>
      </c>
      <c r="H17" s="41">
        <f t="shared" si="1"/>
        <v>130.94400000000002</v>
      </c>
      <c r="I17" s="41">
        <f t="shared" si="2"/>
        <v>261.88800000000003</v>
      </c>
      <c r="J17" s="34">
        <v>21.12</v>
      </c>
      <c r="K17" s="51">
        <v>0.24</v>
      </c>
      <c r="L17" s="34">
        <f t="shared" si="3"/>
        <v>105.60000000000001</v>
      </c>
      <c r="M17" s="34">
        <f t="shared" si="4"/>
        <v>211.20000000000002</v>
      </c>
      <c r="N17" s="34">
        <f t="shared" si="5"/>
        <v>4.2240000000000002</v>
      </c>
      <c r="O17" s="65"/>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246.75" customHeight="1" x14ac:dyDescent="0.25">
      <c r="A18" s="30">
        <v>17</v>
      </c>
      <c r="B18" s="31" t="s">
        <v>126</v>
      </c>
      <c r="C18" s="45">
        <v>22000</v>
      </c>
      <c r="D18" s="46">
        <f t="shared" si="0"/>
        <v>44000</v>
      </c>
      <c r="E18" s="42" t="s">
        <v>120</v>
      </c>
      <c r="F18" s="39">
        <v>2.1399999999999999E-2</v>
      </c>
      <c r="G18" s="41">
        <f t="shared" si="6"/>
        <v>470.79999999999995</v>
      </c>
      <c r="H18" s="41">
        <f t="shared" si="1"/>
        <v>583.79199999999992</v>
      </c>
      <c r="I18" s="41">
        <f t="shared" si="2"/>
        <v>1167.5839999999998</v>
      </c>
      <c r="J18" s="36">
        <v>2.1399999999999999E-2</v>
      </c>
      <c r="K18" s="51">
        <v>0.24</v>
      </c>
      <c r="L18" s="34">
        <f t="shared" si="3"/>
        <v>470.79999999999995</v>
      </c>
      <c r="M18" s="34">
        <f t="shared" si="4"/>
        <v>941.59999999999991</v>
      </c>
      <c r="N18" s="34">
        <f t="shared" si="5"/>
        <v>18.831999999999997</v>
      </c>
      <c r="O18" s="65"/>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53.25" customHeight="1" x14ac:dyDescent="0.25">
      <c r="A19" s="30">
        <v>18</v>
      </c>
      <c r="B19" s="31" t="s">
        <v>35</v>
      </c>
      <c r="C19" s="45">
        <v>25000</v>
      </c>
      <c r="D19" s="46">
        <f t="shared" si="0"/>
        <v>50000</v>
      </c>
      <c r="E19" s="42" t="s">
        <v>120</v>
      </c>
      <c r="F19" s="39">
        <v>3.44E-2</v>
      </c>
      <c r="G19" s="41">
        <f t="shared" si="6"/>
        <v>860</v>
      </c>
      <c r="H19" s="41">
        <f t="shared" si="1"/>
        <v>1066.4000000000001</v>
      </c>
      <c r="I19" s="41">
        <f t="shared" si="2"/>
        <v>2132.8000000000002</v>
      </c>
      <c r="J19" s="36">
        <v>3.44E-2</v>
      </c>
      <c r="K19" s="51">
        <v>0.24</v>
      </c>
      <c r="L19" s="34">
        <f t="shared" si="3"/>
        <v>860</v>
      </c>
      <c r="M19" s="34">
        <f t="shared" si="4"/>
        <v>1720</v>
      </c>
      <c r="N19" s="34">
        <f t="shared" si="5"/>
        <v>34.4</v>
      </c>
      <c r="O19" s="65"/>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46.5" customHeight="1" x14ac:dyDescent="0.25">
      <c r="A20" s="30">
        <v>19</v>
      </c>
      <c r="B20" s="31" t="s">
        <v>36</v>
      </c>
      <c r="C20" s="45">
        <v>2000</v>
      </c>
      <c r="D20" s="46">
        <f t="shared" si="0"/>
        <v>4000</v>
      </c>
      <c r="E20" s="42" t="s">
        <v>120</v>
      </c>
      <c r="F20" s="39">
        <v>7.1800000000000003E-2</v>
      </c>
      <c r="G20" s="41">
        <f t="shared" si="6"/>
        <v>143.6</v>
      </c>
      <c r="H20" s="41">
        <f t="shared" si="1"/>
        <v>178.06399999999999</v>
      </c>
      <c r="I20" s="41">
        <f t="shared" si="2"/>
        <v>356.12799999999999</v>
      </c>
      <c r="J20" s="36">
        <v>7.1800000000000003E-2</v>
      </c>
      <c r="K20" s="51">
        <v>0.24</v>
      </c>
      <c r="L20" s="34">
        <f t="shared" si="3"/>
        <v>143.6</v>
      </c>
      <c r="M20" s="34">
        <f t="shared" si="4"/>
        <v>287.2</v>
      </c>
      <c r="N20" s="34">
        <f t="shared" si="5"/>
        <v>5.7439999999999998</v>
      </c>
      <c r="O20" s="65"/>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04.25" customHeight="1" x14ac:dyDescent="0.25">
      <c r="A21" s="30">
        <v>20</v>
      </c>
      <c r="B21" s="32" t="s">
        <v>127</v>
      </c>
      <c r="C21" s="45">
        <v>420</v>
      </c>
      <c r="D21" s="46">
        <f t="shared" si="0"/>
        <v>840</v>
      </c>
      <c r="E21" s="42" t="s">
        <v>120</v>
      </c>
      <c r="F21" s="40">
        <v>1.0880000000000001</v>
      </c>
      <c r="G21" s="41">
        <f t="shared" si="6"/>
        <v>456.96000000000004</v>
      </c>
      <c r="H21" s="41">
        <f t="shared" si="1"/>
        <v>566.63040000000001</v>
      </c>
      <c r="I21" s="41">
        <f t="shared" si="2"/>
        <v>1133.2608</v>
      </c>
      <c r="J21" s="34">
        <v>1.24</v>
      </c>
      <c r="K21" s="51">
        <v>0.24</v>
      </c>
      <c r="L21" s="34">
        <f t="shared" si="3"/>
        <v>520.79999999999995</v>
      </c>
      <c r="M21" s="34">
        <f t="shared" si="4"/>
        <v>1041.5999999999999</v>
      </c>
      <c r="N21" s="34">
        <f t="shared" si="5"/>
        <v>20.831999999999997</v>
      </c>
      <c r="O21" s="65"/>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96.75" customHeight="1" x14ac:dyDescent="0.25">
      <c r="A22" s="30">
        <v>21</v>
      </c>
      <c r="B22" s="32" t="s">
        <v>128</v>
      </c>
      <c r="C22" s="45">
        <v>1200</v>
      </c>
      <c r="D22" s="46">
        <f t="shared" si="0"/>
        <v>2400</v>
      </c>
      <c r="E22" s="42" t="s">
        <v>120</v>
      </c>
      <c r="F22" s="40">
        <v>2.9000000000000001E-2</v>
      </c>
      <c r="G22" s="41">
        <f t="shared" si="6"/>
        <v>34.800000000000004</v>
      </c>
      <c r="H22" s="41">
        <f t="shared" si="1"/>
        <v>43.152000000000001</v>
      </c>
      <c r="I22" s="41">
        <f t="shared" si="2"/>
        <v>86.304000000000002</v>
      </c>
      <c r="J22" s="36">
        <v>3.7999999999999999E-2</v>
      </c>
      <c r="K22" s="51">
        <v>0.24</v>
      </c>
      <c r="L22" s="34">
        <f t="shared" si="3"/>
        <v>45.6</v>
      </c>
      <c r="M22" s="34">
        <f t="shared" si="4"/>
        <v>91.2</v>
      </c>
      <c r="N22" s="34">
        <f t="shared" si="5"/>
        <v>1.8240000000000001</v>
      </c>
      <c r="O22" s="65"/>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253.5" customHeight="1" x14ac:dyDescent="0.25">
      <c r="A23" s="30">
        <v>22</v>
      </c>
      <c r="B23" s="32" t="s">
        <v>116</v>
      </c>
      <c r="C23" s="45">
        <v>320</v>
      </c>
      <c r="D23" s="46">
        <f t="shared" si="0"/>
        <v>640</v>
      </c>
      <c r="E23" s="42" t="s">
        <v>120</v>
      </c>
      <c r="F23" s="40">
        <v>0.59699999999999998</v>
      </c>
      <c r="G23" s="41">
        <f t="shared" si="6"/>
        <v>191.04</v>
      </c>
      <c r="H23" s="41">
        <f t="shared" si="1"/>
        <v>236.88959999999997</v>
      </c>
      <c r="I23" s="41">
        <f t="shared" si="2"/>
        <v>473.77919999999995</v>
      </c>
      <c r="J23" s="69">
        <v>0.59699999999999998</v>
      </c>
      <c r="K23" s="51">
        <v>0.24</v>
      </c>
      <c r="L23" s="34">
        <f t="shared" si="3"/>
        <v>191.04</v>
      </c>
      <c r="M23" s="34">
        <f t="shared" si="4"/>
        <v>382.08</v>
      </c>
      <c r="N23" s="34">
        <f t="shared" si="5"/>
        <v>7.6415999999999995</v>
      </c>
      <c r="O23" s="65"/>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260.25" customHeight="1" x14ac:dyDescent="0.25">
      <c r="A24" s="30">
        <v>23</v>
      </c>
      <c r="B24" s="32" t="s">
        <v>39</v>
      </c>
      <c r="C24" s="45">
        <v>960</v>
      </c>
      <c r="D24" s="46">
        <f t="shared" si="0"/>
        <v>1920</v>
      </c>
      <c r="E24" s="42" t="s">
        <v>120</v>
      </c>
      <c r="F24" s="41">
        <v>4.87</v>
      </c>
      <c r="G24" s="41">
        <f t="shared" si="6"/>
        <v>4675.2</v>
      </c>
      <c r="H24" s="41">
        <f t="shared" si="1"/>
        <v>5282.9759999999997</v>
      </c>
      <c r="I24" s="41">
        <f t="shared" si="2"/>
        <v>10565.951999999999</v>
      </c>
      <c r="J24" s="34">
        <v>5.87</v>
      </c>
      <c r="K24" s="51">
        <v>0.13</v>
      </c>
      <c r="L24" s="34">
        <f t="shared" si="3"/>
        <v>5635.2</v>
      </c>
      <c r="M24" s="34">
        <f t="shared" si="4"/>
        <v>11270.4</v>
      </c>
      <c r="N24" s="34">
        <f t="shared" si="5"/>
        <v>225.40799999999999</v>
      </c>
      <c r="O24" s="65"/>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20" customHeight="1" x14ac:dyDescent="0.25">
      <c r="A25" s="30">
        <v>24</v>
      </c>
      <c r="B25" s="72" t="s">
        <v>131</v>
      </c>
      <c r="C25" s="45">
        <v>1000</v>
      </c>
      <c r="D25" s="46">
        <f t="shared" si="0"/>
        <v>2000</v>
      </c>
      <c r="E25" s="71" t="s">
        <v>120</v>
      </c>
      <c r="F25" s="41"/>
      <c r="G25" s="41">
        <f t="shared" si="6"/>
        <v>0</v>
      </c>
      <c r="H25" s="41">
        <f t="shared" si="1"/>
        <v>0</v>
      </c>
      <c r="I25" s="41">
        <f t="shared" si="2"/>
        <v>0</v>
      </c>
      <c r="J25" s="34">
        <v>7.0000000000000007E-2</v>
      </c>
      <c r="K25" s="51">
        <v>0.24</v>
      </c>
      <c r="L25" s="34">
        <f t="shared" si="3"/>
        <v>70</v>
      </c>
      <c r="M25" s="34">
        <f t="shared" si="4"/>
        <v>140</v>
      </c>
      <c r="N25" s="34">
        <f t="shared" si="5"/>
        <v>2.8000000000000003</v>
      </c>
      <c r="O25" s="65"/>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381" customHeight="1" x14ac:dyDescent="0.25">
      <c r="A26" s="30">
        <v>25</v>
      </c>
      <c r="B26" s="31" t="s">
        <v>117</v>
      </c>
      <c r="C26" s="45">
        <v>11</v>
      </c>
      <c r="D26" s="46">
        <f t="shared" si="0"/>
        <v>22</v>
      </c>
      <c r="E26" s="42" t="s">
        <v>121</v>
      </c>
      <c r="F26" s="41">
        <v>14.29</v>
      </c>
      <c r="G26" s="41">
        <f t="shared" si="6"/>
        <v>157.19</v>
      </c>
      <c r="H26" s="41">
        <f t="shared" si="1"/>
        <v>194.91559999999998</v>
      </c>
      <c r="I26" s="41">
        <f t="shared" si="2"/>
        <v>389.83119999999997</v>
      </c>
      <c r="J26" s="34">
        <v>15.54</v>
      </c>
      <c r="K26" s="51">
        <v>0.24</v>
      </c>
      <c r="L26" s="34">
        <f t="shared" si="3"/>
        <v>170.94</v>
      </c>
      <c r="M26" s="34">
        <f t="shared" si="4"/>
        <v>341.88</v>
      </c>
      <c r="N26" s="34">
        <f t="shared" si="5"/>
        <v>6.8376000000000001</v>
      </c>
      <c r="O26" s="65"/>
      <c r="P26" s="5"/>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47.25" customHeight="1" x14ac:dyDescent="0.25">
      <c r="A27" s="30">
        <v>26</v>
      </c>
      <c r="B27" s="31" t="s">
        <v>41</v>
      </c>
      <c r="C27" s="45">
        <v>11</v>
      </c>
      <c r="D27" s="46">
        <f t="shared" si="0"/>
        <v>22</v>
      </c>
      <c r="E27" s="42" t="s">
        <v>121</v>
      </c>
      <c r="F27" s="40">
        <v>15.53</v>
      </c>
      <c r="G27" s="41">
        <f t="shared" si="6"/>
        <v>170.82999999999998</v>
      </c>
      <c r="H27" s="41">
        <f t="shared" si="1"/>
        <v>211.82919999999999</v>
      </c>
      <c r="I27" s="41">
        <f t="shared" si="2"/>
        <v>423.65839999999997</v>
      </c>
      <c r="J27" s="34">
        <v>21.96</v>
      </c>
      <c r="K27" s="51">
        <v>0.24</v>
      </c>
      <c r="L27" s="34">
        <f t="shared" si="3"/>
        <v>241.56</v>
      </c>
      <c r="M27" s="34">
        <f t="shared" si="4"/>
        <v>483.12</v>
      </c>
      <c r="N27" s="34">
        <f t="shared" si="5"/>
        <v>9.6623999999999999</v>
      </c>
      <c r="O27" s="65"/>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60" customHeight="1" x14ac:dyDescent="0.25">
      <c r="A28" s="30">
        <v>27</v>
      </c>
      <c r="B28" s="31" t="s">
        <v>42</v>
      </c>
      <c r="C28" s="45">
        <v>12</v>
      </c>
      <c r="D28" s="46">
        <f t="shared" si="0"/>
        <v>24</v>
      </c>
      <c r="E28" s="42" t="s">
        <v>121</v>
      </c>
      <c r="F28" s="41">
        <v>28.78</v>
      </c>
      <c r="G28" s="41">
        <f t="shared" si="6"/>
        <v>345.36</v>
      </c>
      <c r="H28" s="41">
        <f t="shared" si="1"/>
        <v>428.24639999999999</v>
      </c>
      <c r="I28" s="41">
        <f t="shared" si="2"/>
        <v>856.49279999999999</v>
      </c>
      <c r="J28" s="34">
        <v>29.52</v>
      </c>
      <c r="K28" s="51">
        <v>0.24</v>
      </c>
      <c r="L28" s="34">
        <f t="shared" si="3"/>
        <v>354.24</v>
      </c>
      <c r="M28" s="34">
        <f t="shared" si="4"/>
        <v>708.48</v>
      </c>
      <c r="N28" s="34">
        <f t="shared" si="5"/>
        <v>14.169600000000001</v>
      </c>
      <c r="O28" s="65"/>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62.25" customHeight="1" x14ac:dyDescent="0.25">
      <c r="A29" s="30">
        <v>28</v>
      </c>
      <c r="B29" s="31" t="s">
        <v>43</v>
      </c>
      <c r="C29" s="45">
        <v>20</v>
      </c>
      <c r="D29" s="46">
        <f t="shared" si="0"/>
        <v>40</v>
      </c>
      <c r="E29" s="42" t="s">
        <v>121</v>
      </c>
      <c r="F29" s="41">
        <v>38.299999999999997</v>
      </c>
      <c r="G29" s="41">
        <f t="shared" si="6"/>
        <v>766</v>
      </c>
      <c r="H29" s="41">
        <f t="shared" si="1"/>
        <v>949.84</v>
      </c>
      <c r="I29" s="41">
        <f t="shared" si="2"/>
        <v>1899.68</v>
      </c>
      <c r="J29" s="34">
        <v>39.56</v>
      </c>
      <c r="K29" s="51">
        <v>0.24</v>
      </c>
      <c r="L29" s="34">
        <f t="shared" si="3"/>
        <v>791.2</v>
      </c>
      <c r="M29" s="34">
        <f t="shared" si="4"/>
        <v>1582.4</v>
      </c>
      <c r="N29" s="34">
        <f t="shared" si="5"/>
        <v>31.648000000000003</v>
      </c>
      <c r="O29" s="65"/>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59.25" customHeight="1" x14ac:dyDescent="0.25">
      <c r="A30" s="30">
        <v>29</v>
      </c>
      <c r="B30" s="31" t="s">
        <v>44</v>
      </c>
      <c r="C30" s="45">
        <v>15</v>
      </c>
      <c r="D30" s="46">
        <f t="shared" si="0"/>
        <v>30</v>
      </c>
      <c r="E30" s="42" t="s">
        <v>121</v>
      </c>
      <c r="F30" s="41">
        <v>48.35</v>
      </c>
      <c r="G30" s="41">
        <f t="shared" si="6"/>
        <v>725.25</v>
      </c>
      <c r="H30" s="41">
        <f t="shared" si="1"/>
        <v>899.31</v>
      </c>
      <c r="I30" s="41">
        <f t="shared" si="2"/>
        <v>1798.62</v>
      </c>
      <c r="J30" s="34">
        <v>49.5</v>
      </c>
      <c r="K30" s="51">
        <v>0.24</v>
      </c>
      <c r="L30" s="34">
        <f t="shared" si="3"/>
        <v>742.5</v>
      </c>
      <c r="M30" s="34">
        <f t="shared" si="4"/>
        <v>1485</v>
      </c>
      <c r="N30" s="34">
        <f t="shared" si="5"/>
        <v>29.7</v>
      </c>
      <c r="O30" s="65"/>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64.5" customHeight="1" x14ac:dyDescent="0.25">
      <c r="A31" s="30">
        <v>30</v>
      </c>
      <c r="B31" s="31" t="s">
        <v>45</v>
      </c>
      <c r="C31" s="45">
        <v>10</v>
      </c>
      <c r="D31" s="46">
        <f t="shared" si="0"/>
        <v>20</v>
      </c>
      <c r="E31" s="42" t="s">
        <v>121</v>
      </c>
      <c r="F31" s="41">
        <v>59.77</v>
      </c>
      <c r="G31" s="41">
        <f t="shared" si="6"/>
        <v>597.70000000000005</v>
      </c>
      <c r="H31" s="41">
        <f t="shared" si="1"/>
        <v>741.14800000000002</v>
      </c>
      <c r="I31" s="41">
        <f t="shared" si="2"/>
        <v>1482.296</v>
      </c>
      <c r="J31" s="34">
        <v>62.6</v>
      </c>
      <c r="K31" s="51">
        <v>0.24</v>
      </c>
      <c r="L31" s="34">
        <f t="shared" si="3"/>
        <v>626</v>
      </c>
      <c r="M31" s="34">
        <f t="shared" si="4"/>
        <v>1252</v>
      </c>
      <c r="N31" s="34">
        <f t="shared" si="5"/>
        <v>25.04</v>
      </c>
      <c r="O31" s="65"/>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52.5" customHeight="1" x14ac:dyDescent="0.25">
      <c r="A32" s="30">
        <v>31</v>
      </c>
      <c r="B32" s="31" t="s">
        <v>46</v>
      </c>
      <c r="C32" s="45">
        <v>2</v>
      </c>
      <c r="D32" s="46">
        <f t="shared" si="0"/>
        <v>4</v>
      </c>
      <c r="E32" s="42" t="s">
        <v>121</v>
      </c>
      <c r="F32" s="41">
        <v>69.760000000000005</v>
      </c>
      <c r="G32" s="41">
        <f t="shared" si="6"/>
        <v>139.52000000000001</v>
      </c>
      <c r="H32" s="41">
        <f t="shared" si="1"/>
        <v>173.00480000000002</v>
      </c>
      <c r="I32" s="41">
        <f t="shared" si="2"/>
        <v>346.00960000000003</v>
      </c>
      <c r="J32" s="34">
        <v>71</v>
      </c>
      <c r="K32" s="51">
        <v>0.24</v>
      </c>
      <c r="L32" s="34">
        <f t="shared" si="3"/>
        <v>142</v>
      </c>
      <c r="M32" s="34">
        <f t="shared" si="4"/>
        <v>284</v>
      </c>
      <c r="N32" s="34">
        <f t="shared" si="5"/>
        <v>5.68</v>
      </c>
      <c r="O32" s="65"/>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60" customHeight="1" x14ac:dyDescent="0.25">
      <c r="A33" s="30">
        <v>32</v>
      </c>
      <c r="B33" s="31" t="s">
        <v>47</v>
      </c>
      <c r="C33" s="45">
        <v>1</v>
      </c>
      <c r="D33" s="46">
        <f t="shared" si="0"/>
        <v>2</v>
      </c>
      <c r="E33" s="42" t="s">
        <v>121</v>
      </c>
      <c r="F33" s="41">
        <v>101.59</v>
      </c>
      <c r="G33" s="41">
        <f t="shared" si="6"/>
        <v>101.59</v>
      </c>
      <c r="H33" s="41">
        <f t="shared" si="1"/>
        <v>125.9716</v>
      </c>
      <c r="I33" s="41">
        <f t="shared" si="2"/>
        <v>251.94319999999999</v>
      </c>
      <c r="J33" s="34">
        <v>104</v>
      </c>
      <c r="K33" s="51">
        <v>0.24</v>
      </c>
      <c r="L33" s="34">
        <f t="shared" si="3"/>
        <v>104</v>
      </c>
      <c r="M33" s="34">
        <f t="shared" si="4"/>
        <v>208</v>
      </c>
      <c r="N33" s="34">
        <f t="shared" si="5"/>
        <v>4.16</v>
      </c>
      <c r="O33" s="65"/>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296.25" customHeight="1" x14ac:dyDescent="0.25">
      <c r="A34" s="30">
        <v>33</v>
      </c>
      <c r="B34" s="31" t="s">
        <v>48</v>
      </c>
      <c r="C34" s="45">
        <v>350</v>
      </c>
      <c r="D34" s="46">
        <f t="shared" si="0"/>
        <v>700</v>
      </c>
      <c r="E34" s="42" t="s">
        <v>122</v>
      </c>
      <c r="F34" s="40">
        <v>2.1890000000000001</v>
      </c>
      <c r="G34" s="41">
        <f t="shared" si="6"/>
        <v>766.15</v>
      </c>
      <c r="H34" s="41">
        <f t="shared" si="1"/>
        <v>950.02599999999995</v>
      </c>
      <c r="I34" s="41">
        <f t="shared" si="2"/>
        <v>1900.0519999999999</v>
      </c>
      <c r="J34" s="34">
        <v>5.49</v>
      </c>
      <c r="K34" s="51">
        <v>0.24</v>
      </c>
      <c r="L34" s="34">
        <f t="shared" si="3"/>
        <v>1921.5</v>
      </c>
      <c r="M34" s="34">
        <f t="shared" si="4"/>
        <v>3843</v>
      </c>
      <c r="N34" s="34">
        <f t="shared" si="5"/>
        <v>76.86</v>
      </c>
      <c r="O34" s="65"/>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231" customHeight="1" x14ac:dyDescent="0.25">
      <c r="A35" s="30">
        <v>34</v>
      </c>
      <c r="B35" s="31" t="s">
        <v>87</v>
      </c>
      <c r="C35" s="45">
        <v>50</v>
      </c>
      <c r="D35" s="46">
        <f t="shared" si="0"/>
        <v>100</v>
      </c>
      <c r="E35" s="42" t="s">
        <v>120</v>
      </c>
      <c r="F35" s="41">
        <v>190</v>
      </c>
      <c r="G35" s="41">
        <f t="shared" si="6"/>
        <v>9500</v>
      </c>
      <c r="H35" s="41">
        <f t="shared" si="1"/>
        <v>11780</v>
      </c>
      <c r="I35" s="41">
        <f t="shared" si="2"/>
        <v>23560</v>
      </c>
      <c r="J35" s="34">
        <v>190</v>
      </c>
      <c r="K35" s="51">
        <v>0.24</v>
      </c>
      <c r="L35" s="34">
        <f t="shared" si="3"/>
        <v>9500</v>
      </c>
      <c r="M35" s="34">
        <f t="shared" si="4"/>
        <v>19000</v>
      </c>
      <c r="N35" s="34">
        <f t="shared" si="5"/>
        <v>380</v>
      </c>
      <c r="O35" s="65"/>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78" customHeight="1" x14ac:dyDescent="0.25">
      <c r="A36" s="30">
        <v>35</v>
      </c>
      <c r="B36" s="70" t="s">
        <v>129</v>
      </c>
      <c r="C36" s="45">
        <v>5</v>
      </c>
      <c r="D36" s="46">
        <f t="shared" si="0"/>
        <v>10</v>
      </c>
      <c r="E36" s="71" t="s">
        <v>120</v>
      </c>
      <c r="F36" s="40">
        <v>5</v>
      </c>
      <c r="G36" s="41">
        <f t="shared" si="6"/>
        <v>25</v>
      </c>
      <c r="H36" s="41">
        <f t="shared" si="1"/>
        <v>31</v>
      </c>
      <c r="I36" s="41">
        <f t="shared" si="2"/>
        <v>62</v>
      </c>
      <c r="J36" s="34">
        <v>3</v>
      </c>
      <c r="K36" s="51">
        <v>0.24</v>
      </c>
      <c r="L36" s="34">
        <f t="shared" si="3"/>
        <v>15</v>
      </c>
      <c r="M36" s="34">
        <f t="shared" si="4"/>
        <v>30</v>
      </c>
      <c r="N36" s="34">
        <f t="shared" si="5"/>
        <v>0.6</v>
      </c>
      <c r="O36" s="6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39" customHeight="1" x14ac:dyDescent="0.25">
      <c r="A37" s="30">
        <v>36</v>
      </c>
      <c r="B37" s="32" t="s">
        <v>49</v>
      </c>
      <c r="C37" s="45">
        <v>15</v>
      </c>
      <c r="D37" s="46">
        <f t="shared" si="0"/>
        <v>30</v>
      </c>
      <c r="E37" s="42" t="s">
        <v>120</v>
      </c>
      <c r="F37" s="41">
        <v>1.99</v>
      </c>
      <c r="G37" s="41">
        <f t="shared" si="6"/>
        <v>29.85</v>
      </c>
      <c r="H37" s="41">
        <f t="shared" si="1"/>
        <v>37.014000000000003</v>
      </c>
      <c r="I37" s="41">
        <f t="shared" si="2"/>
        <v>74.028000000000006</v>
      </c>
      <c r="J37" s="34">
        <v>2.19</v>
      </c>
      <c r="K37" s="50">
        <v>0.24</v>
      </c>
      <c r="L37" s="34">
        <f t="shared" si="3"/>
        <v>32.85</v>
      </c>
      <c r="M37" s="34">
        <f t="shared" si="4"/>
        <v>65.7</v>
      </c>
      <c r="N37" s="34">
        <f t="shared" si="5"/>
        <v>1.3140000000000001</v>
      </c>
      <c r="O37" s="65"/>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99.75" customHeight="1" x14ac:dyDescent="0.25">
      <c r="A38" s="30">
        <v>37</v>
      </c>
      <c r="B38" s="70" t="s">
        <v>130</v>
      </c>
      <c r="C38" s="45">
        <v>11</v>
      </c>
      <c r="D38" s="46">
        <f t="shared" si="0"/>
        <v>22</v>
      </c>
      <c r="E38" s="71" t="s">
        <v>120</v>
      </c>
      <c r="F38" s="40">
        <v>15</v>
      </c>
      <c r="G38" s="41">
        <f t="shared" si="6"/>
        <v>165</v>
      </c>
      <c r="H38" s="41">
        <f t="shared" si="1"/>
        <v>204.6</v>
      </c>
      <c r="I38" s="41">
        <f t="shared" si="2"/>
        <v>409.2</v>
      </c>
      <c r="J38" s="34">
        <v>18</v>
      </c>
      <c r="K38" s="51">
        <v>0.24</v>
      </c>
      <c r="L38" s="34">
        <f t="shared" si="3"/>
        <v>198</v>
      </c>
      <c r="M38" s="34">
        <f t="shared" si="4"/>
        <v>396</v>
      </c>
      <c r="N38" s="34">
        <f t="shared" si="5"/>
        <v>7.92</v>
      </c>
      <c r="O38" s="65"/>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285.75" customHeight="1" x14ac:dyDescent="0.25">
      <c r="A39" s="30">
        <v>38</v>
      </c>
      <c r="B39" s="31" t="s">
        <v>91</v>
      </c>
      <c r="C39" s="45">
        <v>7000</v>
      </c>
      <c r="D39" s="46">
        <f t="shared" si="0"/>
        <v>14000</v>
      </c>
      <c r="E39" s="42" t="s">
        <v>122</v>
      </c>
      <c r="F39" s="40">
        <v>4.3999999999999997E-2</v>
      </c>
      <c r="G39" s="41">
        <f t="shared" si="6"/>
        <v>308</v>
      </c>
      <c r="H39" s="41">
        <f t="shared" si="1"/>
        <v>381.92</v>
      </c>
      <c r="I39" s="41">
        <f t="shared" si="2"/>
        <v>763.84</v>
      </c>
      <c r="J39" s="36">
        <v>3.9E-2</v>
      </c>
      <c r="K39" s="50">
        <v>0.24</v>
      </c>
      <c r="L39" s="34">
        <f t="shared" si="3"/>
        <v>273</v>
      </c>
      <c r="M39" s="34">
        <f t="shared" si="4"/>
        <v>546</v>
      </c>
      <c r="N39" s="34">
        <f t="shared" si="5"/>
        <v>10.92</v>
      </c>
      <c r="O39" s="65"/>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66.75" customHeight="1" x14ac:dyDescent="0.25">
      <c r="A40" s="30">
        <v>39</v>
      </c>
      <c r="B40" s="32" t="s">
        <v>53</v>
      </c>
      <c r="C40" s="45">
        <v>500</v>
      </c>
      <c r="D40" s="46">
        <f t="shared" si="0"/>
        <v>1000</v>
      </c>
      <c r="E40" s="42" t="s">
        <v>120</v>
      </c>
      <c r="F40" s="39">
        <v>2.3800000000000002E-2</v>
      </c>
      <c r="G40" s="41">
        <f t="shared" si="6"/>
        <v>11.9</v>
      </c>
      <c r="H40" s="41">
        <f t="shared" si="1"/>
        <v>14.756</v>
      </c>
      <c r="I40" s="41">
        <f t="shared" si="2"/>
        <v>29.512</v>
      </c>
      <c r="J40" s="36">
        <v>2.3800000000000002E-2</v>
      </c>
      <c r="K40" s="50">
        <v>0.24</v>
      </c>
      <c r="L40" s="34">
        <f t="shared" si="3"/>
        <v>11.9</v>
      </c>
      <c r="M40" s="34">
        <f t="shared" si="4"/>
        <v>23.8</v>
      </c>
      <c r="N40" s="34">
        <f t="shared" si="5"/>
        <v>0.47600000000000003</v>
      </c>
      <c r="O40" s="65"/>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75" customHeight="1" x14ac:dyDescent="0.25">
      <c r="A41" s="30">
        <v>40</v>
      </c>
      <c r="B41" s="32" t="s">
        <v>54</v>
      </c>
      <c r="C41" s="45">
        <v>2000</v>
      </c>
      <c r="D41" s="46">
        <f t="shared" si="0"/>
        <v>4000</v>
      </c>
      <c r="E41" s="42" t="s">
        <v>120</v>
      </c>
      <c r="F41" s="39">
        <v>2.3599999999999999E-2</v>
      </c>
      <c r="G41" s="41">
        <f t="shared" si="6"/>
        <v>47.199999999999996</v>
      </c>
      <c r="H41" s="41">
        <f t="shared" si="1"/>
        <v>58.527999999999992</v>
      </c>
      <c r="I41" s="41">
        <f t="shared" si="2"/>
        <v>117.05599999999998</v>
      </c>
      <c r="J41" s="36">
        <v>2.3599999999999999E-2</v>
      </c>
      <c r="K41" s="50">
        <v>0.24</v>
      </c>
      <c r="L41" s="34">
        <f t="shared" si="3"/>
        <v>47.199999999999996</v>
      </c>
      <c r="M41" s="34">
        <f t="shared" si="4"/>
        <v>94.399999999999991</v>
      </c>
      <c r="N41" s="34">
        <f t="shared" si="5"/>
        <v>1.8879999999999999</v>
      </c>
      <c r="O41" s="65"/>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63.75" customHeight="1" x14ac:dyDescent="0.25">
      <c r="A42" s="30">
        <v>41</v>
      </c>
      <c r="B42" s="32" t="s">
        <v>55</v>
      </c>
      <c r="C42" s="45">
        <v>20000</v>
      </c>
      <c r="D42" s="46">
        <f t="shared" si="0"/>
        <v>40000</v>
      </c>
      <c r="E42" s="42" t="s">
        <v>120</v>
      </c>
      <c r="F42" s="39">
        <v>7.7000000000000002E-3</v>
      </c>
      <c r="G42" s="41">
        <f t="shared" si="6"/>
        <v>154</v>
      </c>
      <c r="H42" s="41">
        <f t="shared" si="1"/>
        <v>190.96</v>
      </c>
      <c r="I42" s="41">
        <f t="shared" si="2"/>
        <v>381.92</v>
      </c>
      <c r="J42" s="36">
        <v>8.5000000000000006E-3</v>
      </c>
      <c r="K42" s="50">
        <v>0.24</v>
      </c>
      <c r="L42" s="34">
        <f t="shared" si="3"/>
        <v>170</v>
      </c>
      <c r="M42" s="34">
        <f t="shared" si="4"/>
        <v>340</v>
      </c>
      <c r="N42" s="34">
        <f t="shared" si="5"/>
        <v>6.8</v>
      </c>
      <c r="O42" s="65"/>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27" customHeight="1" x14ac:dyDescent="0.25">
      <c r="A43" s="30">
        <v>42</v>
      </c>
      <c r="B43" s="32" t="s">
        <v>56</v>
      </c>
      <c r="C43" s="45">
        <v>6000</v>
      </c>
      <c r="D43" s="46">
        <f t="shared" si="0"/>
        <v>12000</v>
      </c>
      <c r="E43" s="42" t="s">
        <v>120</v>
      </c>
      <c r="F43" s="39">
        <v>1.17E-2</v>
      </c>
      <c r="G43" s="41">
        <f t="shared" si="6"/>
        <v>70.2</v>
      </c>
      <c r="H43" s="41">
        <f t="shared" si="1"/>
        <v>87.048000000000002</v>
      </c>
      <c r="I43" s="41">
        <f t="shared" si="2"/>
        <v>174.096</v>
      </c>
      <c r="J43" s="36">
        <v>5.1999999999999998E-2</v>
      </c>
      <c r="K43" s="50">
        <v>0.24</v>
      </c>
      <c r="L43" s="34">
        <f t="shared" si="3"/>
        <v>312</v>
      </c>
      <c r="M43" s="34">
        <f t="shared" si="4"/>
        <v>624</v>
      </c>
      <c r="N43" s="34">
        <f t="shared" si="5"/>
        <v>12.48</v>
      </c>
      <c r="O43" s="65"/>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194.25" customHeight="1" x14ac:dyDescent="0.25">
      <c r="A44" s="30">
        <v>43</v>
      </c>
      <c r="B44" s="31" t="s">
        <v>92</v>
      </c>
      <c r="C44" s="45">
        <v>280000</v>
      </c>
      <c r="D44" s="46">
        <f t="shared" si="0"/>
        <v>560000</v>
      </c>
      <c r="E44" s="42" t="s">
        <v>120</v>
      </c>
      <c r="F44" s="39">
        <v>1.03E-2</v>
      </c>
      <c r="G44" s="41">
        <f t="shared" si="6"/>
        <v>2884</v>
      </c>
      <c r="H44" s="41">
        <f t="shared" si="1"/>
        <v>3057.04</v>
      </c>
      <c r="I44" s="41">
        <f t="shared" si="2"/>
        <v>6114.08</v>
      </c>
      <c r="J44" s="36">
        <v>1.0999999999999999E-2</v>
      </c>
      <c r="K44" s="50">
        <v>0.06</v>
      </c>
      <c r="L44" s="34">
        <f t="shared" si="3"/>
        <v>3080</v>
      </c>
      <c r="M44" s="34">
        <f t="shared" si="4"/>
        <v>6160</v>
      </c>
      <c r="N44" s="34">
        <f t="shared" si="5"/>
        <v>123.2</v>
      </c>
      <c r="O44" s="65"/>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149.25" customHeight="1" x14ac:dyDescent="0.25">
      <c r="A45" s="30">
        <v>44</v>
      </c>
      <c r="B45" s="70" t="s">
        <v>132</v>
      </c>
      <c r="C45" s="45">
        <v>10</v>
      </c>
      <c r="D45" s="46">
        <f t="shared" si="0"/>
        <v>20</v>
      </c>
      <c r="E45" s="71" t="s">
        <v>120</v>
      </c>
      <c r="F45" s="41">
        <v>2.1800000000000002</v>
      </c>
      <c r="G45" s="41">
        <f t="shared" si="6"/>
        <v>21.8</v>
      </c>
      <c r="H45" s="41">
        <f t="shared" si="1"/>
        <v>27.032</v>
      </c>
      <c r="I45" s="41">
        <f t="shared" si="2"/>
        <v>54.064</v>
      </c>
      <c r="J45" s="34">
        <v>2.1</v>
      </c>
      <c r="K45" s="50">
        <v>0.24</v>
      </c>
      <c r="L45" s="34">
        <f t="shared" si="3"/>
        <v>21</v>
      </c>
      <c r="M45" s="34">
        <f t="shared" si="4"/>
        <v>42</v>
      </c>
      <c r="N45" s="34">
        <f t="shared" si="5"/>
        <v>0.84</v>
      </c>
      <c r="O45" s="65"/>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ht="151.5" customHeight="1" x14ac:dyDescent="0.25">
      <c r="A46" s="30">
        <v>45</v>
      </c>
      <c r="B46" s="31" t="s">
        <v>58</v>
      </c>
      <c r="C46" s="45">
        <v>150</v>
      </c>
      <c r="D46" s="46">
        <f t="shared" si="0"/>
        <v>300</v>
      </c>
      <c r="E46" s="42" t="s">
        <v>120</v>
      </c>
      <c r="F46" s="41">
        <v>2.1800000000000002</v>
      </c>
      <c r="G46" s="41">
        <f t="shared" si="6"/>
        <v>327</v>
      </c>
      <c r="H46" s="41">
        <f t="shared" si="1"/>
        <v>405.48</v>
      </c>
      <c r="I46" s="41">
        <f t="shared" si="2"/>
        <v>810.96</v>
      </c>
      <c r="J46" s="34">
        <v>2.1</v>
      </c>
      <c r="K46" s="50">
        <v>0.24</v>
      </c>
      <c r="L46" s="34">
        <f t="shared" si="3"/>
        <v>315</v>
      </c>
      <c r="M46" s="34">
        <f t="shared" si="4"/>
        <v>630</v>
      </c>
      <c r="N46" s="34">
        <f t="shared" si="5"/>
        <v>12.6</v>
      </c>
      <c r="O46" s="65"/>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ht="128.25" customHeight="1" x14ac:dyDescent="0.25">
      <c r="A47" s="30">
        <v>46</v>
      </c>
      <c r="B47" s="31" t="s">
        <v>59</v>
      </c>
      <c r="C47" s="45">
        <v>10</v>
      </c>
      <c r="D47" s="46">
        <f t="shared" si="0"/>
        <v>20</v>
      </c>
      <c r="E47" s="42" t="s">
        <v>120</v>
      </c>
      <c r="F47" s="41">
        <v>10.69</v>
      </c>
      <c r="G47" s="41">
        <f t="shared" si="6"/>
        <v>106.89999999999999</v>
      </c>
      <c r="H47" s="41">
        <f t="shared" si="1"/>
        <v>132.55599999999998</v>
      </c>
      <c r="I47" s="41">
        <f t="shared" si="2"/>
        <v>265.11199999999997</v>
      </c>
      <c r="J47" s="34">
        <v>16</v>
      </c>
      <c r="K47" s="50">
        <v>0.24</v>
      </c>
      <c r="L47" s="34">
        <f t="shared" si="3"/>
        <v>160</v>
      </c>
      <c r="M47" s="34">
        <f t="shared" si="4"/>
        <v>320</v>
      </c>
      <c r="N47" s="34">
        <f t="shared" si="5"/>
        <v>6.4</v>
      </c>
      <c r="O47" s="65"/>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ht="180.75" customHeight="1" x14ac:dyDescent="0.25">
      <c r="A48" s="30">
        <v>47</v>
      </c>
      <c r="B48" s="31" t="s">
        <v>60</v>
      </c>
      <c r="C48" s="45">
        <v>70</v>
      </c>
      <c r="D48" s="46">
        <f t="shared" si="0"/>
        <v>140</v>
      </c>
      <c r="E48" s="42" t="s">
        <v>120</v>
      </c>
      <c r="F48" s="40">
        <v>7.4989999999999997</v>
      </c>
      <c r="G48" s="41">
        <f t="shared" si="6"/>
        <v>524.92999999999995</v>
      </c>
      <c r="H48" s="41">
        <f t="shared" si="1"/>
        <v>650.91319999999996</v>
      </c>
      <c r="I48" s="41">
        <f t="shared" si="2"/>
        <v>1301.8263999999999</v>
      </c>
      <c r="J48" s="69">
        <v>7.4989999999999997</v>
      </c>
      <c r="K48" s="50">
        <v>0.24</v>
      </c>
      <c r="L48" s="34">
        <f t="shared" si="3"/>
        <v>524.92999999999995</v>
      </c>
      <c r="M48" s="34">
        <f t="shared" si="4"/>
        <v>1049.8599999999999</v>
      </c>
      <c r="N48" s="34">
        <f t="shared" si="5"/>
        <v>20.997199999999999</v>
      </c>
      <c r="O48" s="65"/>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ht="102" customHeight="1" x14ac:dyDescent="0.25">
      <c r="A49" s="30">
        <v>48</v>
      </c>
      <c r="B49" s="31" t="s">
        <v>61</v>
      </c>
      <c r="C49" s="45">
        <v>350</v>
      </c>
      <c r="D49" s="46">
        <f t="shared" si="0"/>
        <v>700</v>
      </c>
      <c r="E49" s="42" t="s">
        <v>120</v>
      </c>
      <c r="F49" s="40">
        <v>2.38</v>
      </c>
      <c r="G49" s="41">
        <f t="shared" si="6"/>
        <v>833</v>
      </c>
      <c r="H49" s="41">
        <f t="shared" si="1"/>
        <v>1032.92</v>
      </c>
      <c r="I49" s="41">
        <f t="shared" si="2"/>
        <v>2065.84</v>
      </c>
      <c r="J49" s="34">
        <v>22</v>
      </c>
      <c r="K49" s="50">
        <v>0.24</v>
      </c>
      <c r="L49" s="34">
        <f t="shared" si="3"/>
        <v>7700</v>
      </c>
      <c r="M49" s="34">
        <f t="shared" si="4"/>
        <v>15400</v>
      </c>
      <c r="N49" s="34">
        <f t="shared" si="5"/>
        <v>308</v>
      </c>
      <c r="O49" s="65"/>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ht="132" customHeight="1" x14ac:dyDescent="0.25">
      <c r="A50" s="30">
        <v>49</v>
      </c>
      <c r="B50" s="31" t="s">
        <v>93</v>
      </c>
      <c r="C50" s="45">
        <v>15</v>
      </c>
      <c r="D50" s="46">
        <f t="shared" si="0"/>
        <v>30</v>
      </c>
      <c r="E50" s="42" t="s">
        <v>120</v>
      </c>
      <c r="F50" s="41">
        <v>8.3000000000000007</v>
      </c>
      <c r="G50" s="41">
        <f t="shared" si="6"/>
        <v>124.50000000000001</v>
      </c>
      <c r="H50" s="41">
        <f t="shared" si="1"/>
        <v>154.38000000000002</v>
      </c>
      <c r="I50" s="41">
        <f t="shared" si="2"/>
        <v>308.76000000000005</v>
      </c>
      <c r="J50" s="34">
        <v>11</v>
      </c>
      <c r="K50" s="51">
        <v>0.24</v>
      </c>
      <c r="L50" s="34">
        <f t="shared" si="3"/>
        <v>165</v>
      </c>
      <c r="M50" s="34">
        <f t="shared" si="4"/>
        <v>330</v>
      </c>
      <c r="N50" s="34">
        <f t="shared" si="5"/>
        <v>6.6000000000000005</v>
      </c>
      <c r="O50" s="65"/>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ht="112.5" customHeight="1" x14ac:dyDescent="0.25">
      <c r="A51" s="30">
        <v>50</v>
      </c>
      <c r="B51" s="70" t="s">
        <v>94</v>
      </c>
      <c r="C51" s="45">
        <v>800</v>
      </c>
      <c r="D51" s="46">
        <f t="shared" si="0"/>
        <v>1600</v>
      </c>
      <c r="E51" s="71" t="s">
        <v>120</v>
      </c>
      <c r="F51" s="39">
        <v>0.19969999999999999</v>
      </c>
      <c r="G51" s="41">
        <f t="shared" si="6"/>
        <v>159.76</v>
      </c>
      <c r="H51" s="41">
        <f t="shared" si="1"/>
        <v>180.52879999999999</v>
      </c>
      <c r="I51" s="41">
        <f t="shared" si="2"/>
        <v>361.05759999999998</v>
      </c>
      <c r="J51" s="69">
        <v>0.23599999999999999</v>
      </c>
      <c r="K51" s="50">
        <v>0.13</v>
      </c>
      <c r="L51" s="34">
        <f t="shared" si="3"/>
        <v>188.79999999999998</v>
      </c>
      <c r="M51" s="34">
        <f t="shared" si="4"/>
        <v>377.59999999999997</v>
      </c>
      <c r="N51" s="34">
        <f t="shared" si="5"/>
        <v>7.5519999999999996</v>
      </c>
      <c r="O51" s="65"/>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ht="29.25" customHeight="1" x14ac:dyDescent="0.25">
      <c r="A52" s="30">
        <v>51</v>
      </c>
      <c r="B52" s="72" t="s">
        <v>63</v>
      </c>
      <c r="C52" s="45">
        <v>1500</v>
      </c>
      <c r="D52" s="46">
        <f t="shared" si="0"/>
        <v>3000</v>
      </c>
      <c r="E52" s="71" t="s">
        <v>120</v>
      </c>
      <c r="F52" s="39">
        <v>0.22359999999999999</v>
      </c>
      <c r="G52" s="41">
        <f t="shared" si="6"/>
        <v>335.4</v>
      </c>
      <c r="H52" s="41">
        <f t="shared" si="1"/>
        <v>379.00199999999995</v>
      </c>
      <c r="I52" s="41">
        <f t="shared" si="2"/>
        <v>758.00399999999991</v>
      </c>
      <c r="J52" s="36">
        <v>0.24299999999999999</v>
      </c>
      <c r="K52" s="50">
        <v>0.13</v>
      </c>
      <c r="L52" s="34">
        <f t="shared" si="3"/>
        <v>364.5</v>
      </c>
      <c r="M52" s="34">
        <f t="shared" si="4"/>
        <v>729</v>
      </c>
      <c r="N52" s="34">
        <f t="shared" si="5"/>
        <v>14.58</v>
      </c>
      <c r="O52" s="65"/>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ht="123.75" customHeight="1" x14ac:dyDescent="0.25">
      <c r="A53" s="30">
        <v>52</v>
      </c>
      <c r="B53" s="70" t="s">
        <v>95</v>
      </c>
      <c r="C53" s="45">
        <v>2000</v>
      </c>
      <c r="D53" s="46">
        <f t="shared" si="0"/>
        <v>4000</v>
      </c>
      <c r="E53" s="71" t="s">
        <v>120</v>
      </c>
      <c r="F53" s="39">
        <v>0.29830000000000001</v>
      </c>
      <c r="G53" s="41">
        <f t="shared" si="6"/>
        <v>596.6</v>
      </c>
      <c r="H53" s="41">
        <f t="shared" si="1"/>
        <v>739.78399999999999</v>
      </c>
      <c r="I53" s="41">
        <f t="shared" si="2"/>
        <v>1479.568</v>
      </c>
      <c r="J53" s="36">
        <v>0.29830000000000001</v>
      </c>
      <c r="K53" s="50">
        <v>0.24</v>
      </c>
      <c r="L53" s="34">
        <f t="shared" si="3"/>
        <v>596.6</v>
      </c>
      <c r="M53" s="34">
        <f t="shared" si="4"/>
        <v>1193.2</v>
      </c>
      <c r="N53" s="34">
        <f t="shared" si="5"/>
        <v>23.864000000000001</v>
      </c>
      <c r="O53" s="65"/>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ht="108" customHeight="1" x14ac:dyDescent="0.25">
      <c r="A54" s="30">
        <v>53</v>
      </c>
      <c r="B54" s="70" t="s">
        <v>96</v>
      </c>
      <c r="C54" s="45">
        <v>1800</v>
      </c>
      <c r="D54" s="46">
        <f t="shared" si="0"/>
        <v>3600</v>
      </c>
      <c r="E54" s="71" t="s">
        <v>120</v>
      </c>
      <c r="F54" s="39">
        <v>0.15809999999999999</v>
      </c>
      <c r="G54" s="41">
        <f t="shared" si="6"/>
        <v>284.58</v>
      </c>
      <c r="H54" s="41">
        <f t="shared" si="1"/>
        <v>321.5754</v>
      </c>
      <c r="I54" s="41">
        <f t="shared" si="2"/>
        <v>643.1508</v>
      </c>
      <c r="J54" s="36">
        <v>0.16980000000000001</v>
      </c>
      <c r="K54" s="50">
        <v>0.13</v>
      </c>
      <c r="L54" s="34">
        <f t="shared" si="3"/>
        <v>305.64</v>
      </c>
      <c r="M54" s="34">
        <f t="shared" si="4"/>
        <v>611.28</v>
      </c>
      <c r="N54" s="34">
        <f t="shared" si="5"/>
        <v>12.2256</v>
      </c>
      <c r="O54" s="65"/>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ht="102" customHeight="1" x14ac:dyDescent="0.25">
      <c r="A55" s="30">
        <v>54</v>
      </c>
      <c r="B55" s="72" t="s">
        <v>97</v>
      </c>
      <c r="C55" s="45">
        <v>500</v>
      </c>
      <c r="D55" s="46">
        <f t="shared" si="0"/>
        <v>1000</v>
      </c>
      <c r="E55" s="71" t="s">
        <v>120</v>
      </c>
      <c r="F55" s="41">
        <v>0.82</v>
      </c>
      <c r="G55" s="41">
        <f t="shared" si="6"/>
        <v>410</v>
      </c>
      <c r="H55" s="41">
        <f t="shared" si="1"/>
        <v>508.4</v>
      </c>
      <c r="I55" s="41">
        <f t="shared" si="2"/>
        <v>1016.8</v>
      </c>
      <c r="J55" s="34">
        <v>1.3</v>
      </c>
      <c r="K55" s="50">
        <v>0.24</v>
      </c>
      <c r="L55" s="34">
        <f t="shared" si="3"/>
        <v>650</v>
      </c>
      <c r="M55" s="34">
        <f t="shared" si="4"/>
        <v>1300</v>
      </c>
      <c r="N55" s="34">
        <f t="shared" si="5"/>
        <v>26</v>
      </c>
      <c r="O55" s="65"/>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ht="112.5" customHeight="1" x14ac:dyDescent="0.25">
      <c r="A56" s="30">
        <v>55</v>
      </c>
      <c r="B56" s="70" t="s">
        <v>98</v>
      </c>
      <c r="C56" s="45">
        <v>200</v>
      </c>
      <c r="D56" s="46">
        <f t="shared" si="0"/>
        <v>400</v>
      </c>
      <c r="E56" s="71" t="s">
        <v>120</v>
      </c>
      <c r="F56" s="40">
        <v>0.37</v>
      </c>
      <c r="G56" s="41">
        <f t="shared" si="6"/>
        <v>74</v>
      </c>
      <c r="H56" s="41">
        <f t="shared" si="1"/>
        <v>91.759999999999991</v>
      </c>
      <c r="I56" s="41">
        <f t="shared" si="2"/>
        <v>183.51999999999998</v>
      </c>
      <c r="J56" s="34">
        <v>2.29</v>
      </c>
      <c r="K56" s="50">
        <v>0.24</v>
      </c>
      <c r="L56" s="34">
        <f t="shared" si="3"/>
        <v>458</v>
      </c>
      <c r="M56" s="34">
        <f t="shared" si="4"/>
        <v>916</v>
      </c>
      <c r="N56" s="34">
        <f t="shared" si="5"/>
        <v>18.32</v>
      </c>
      <c r="O56" s="79"/>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ht="43.5" customHeight="1" x14ac:dyDescent="0.25">
      <c r="A57" s="30">
        <v>56</v>
      </c>
      <c r="B57" s="32" t="s">
        <v>65</v>
      </c>
      <c r="C57" s="45">
        <v>75</v>
      </c>
      <c r="D57" s="46">
        <f t="shared" si="0"/>
        <v>150</v>
      </c>
      <c r="E57" s="42" t="s">
        <v>120</v>
      </c>
      <c r="F57" s="41">
        <v>0.78</v>
      </c>
      <c r="G57" s="41">
        <f t="shared" si="6"/>
        <v>58.5</v>
      </c>
      <c r="H57" s="41">
        <f t="shared" si="1"/>
        <v>72.539999999999992</v>
      </c>
      <c r="I57" s="41">
        <f t="shared" si="2"/>
        <v>145.07999999999998</v>
      </c>
      <c r="J57" s="34">
        <v>0.78</v>
      </c>
      <c r="K57" s="50">
        <v>0.24</v>
      </c>
      <c r="L57" s="34">
        <f t="shared" si="3"/>
        <v>58.5</v>
      </c>
      <c r="M57" s="34">
        <f t="shared" si="4"/>
        <v>117</v>
      </c>
      <c r="N57" s="34">
        <f t="shared" si="5"/>
        <v>2.34</v>
      </c>
      <c r="O57" s="65"/>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ht="216.75" customHeight="1" x14ac:dyDescent="0.25">
      <c r="A58" s="30">
        <v>57</v>
      </c>
      <c r="B58" s="70" t="s">
        <v>99</v>
      </c>
      <c r="C58" s="45">
        <v>160</v>
      </c>
      <c r="D58" s="46">
        <f t="shared" si="0"/>
        <v>320</v>
      </c>
      <c r="E58" s="71" t="s">
        <v>120</v>
      </c>
      <c r="F58" s="41">
        <v>4.1900000000000004</v>
      </c>
      <c r="G58" s="41">
        <f t="shared" si="6"/>
        <v>670.40000000000009</v>
      </c>
      <c r="H58" s="41">
        <f t="shared" si="1"/>
        <v>831.29600000000005</v>
      </c>
      <c r="I58" s="41">
        <f t="shared" si="2"/>
        <v>1662.5920000000001</v>
      </c>
      <c r="J58" s="34">
        <v>8</v>
      </c>
      <c r="K58" s="50">
        <v>0.24</v>
      </c>
      <c r="L58" s="34">
        <f t="shared" si="3"/>
        <v>1280</v>
      </c>
      <c r="M58" s="34">
        <f t="shared" si="4"/>
        <v>2560</v>
      </c>
      <c r="N58" s="34">
        <f t="shared" si="5"/>
        <v>51.2</v>
      </c>
      <c r="O58" s="65"/>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ht="269.25" customHeight="1" x14ac:dyDescent="0.25">
      <c r="A59" s="30">
        <v>58</v>
      </c>
      <c r="B59" s="70" t="s">
        <v>66</v>
      </c>
      <c r="C59" s="45">
        <v>15</v>
      </c>
      <c r="D59" s="46">
        <f t="shared" si="0"/>
        <v>30</v>
      </c>
      <c r="E59" s="71" t="s">
        <v>123</v>
      </c>
      <c r="F59" s="41">
        <v>6.45</v>
      </c>
      <c r="G59" s="41">
        <f t="shared" si="6"/>
        <v>96.75</v>
      </c>
      <c r="H59" s="41">
        <f t="shared" si="1"/>
        <v>119.97</v>
      </c>
      <c r="I59" s="41">
        <f t="shared" si="2"/>
        <v>239.94</v>
      </c>
      <c r="J59" s="34">
        <v>9.5</v>
      </c>
      <c r="K59" s="50">
        <v>0.24</v>
      </c>
      <c r="L59" s="34">
        <f t="shared" si="3"/>
        <v>142.5</v>
      </c>
      <c r="M59" s="34">
        <f t="shared" si="4"/>
        <v>285</v>
      </c>
      <c r="N59" s="34">
        <f t="shared" si="5"/>
        <v>5.7</v>
      </c>
      <c r="O59" s="65"/>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ht="221.25" customHeight="1" x14ac:dyDescent="0.25">
      <c r="A60" s="30">
        <v>59</v>
      </c>
      <c r="B60" s="70" t="s">
        <v>67</v>
      </c>
      <c r="C60" s="45">
        <v>5</v>
      </c>
      <c r="D60" s="46">
        <f t="shared" si="0"/>
        <v>10</v>
      </c>
      <c r="E60" s="71" t="s">
        <v>123</v>
      </c>
      <c r="F60" s="40">
        <v>6.45</v>
      </c>
      <c r="G60" s="41">
        <f t="shared" si="6"/>
        <v>32.25</v>
      </c>
      <c r="H60" s="41">
        <f t="shared" si="1"/>
        <v>39.99</v>
      </c>
      <c r="I60" s="41">
        <f t="shared" si="2"/>
        <v>79.98</v>
      </c>
      <c r="J60" s="34">
        <v>9.5</v>
      </c>
      <c r="K60" s="50">
        <v>0.24</v>
      </c>
      <c r="L60" s="34">
        <f t="shared" si="3"/>
        <v>47.5</v>
      </c>
      <c r="M60" s="34">
        <f t="shared" si="4"/>
        <v>95</v>
      </c>
      <c r="N60" s="34">
        <f t="shared" si="5"/>
        <v>1.9000000000000001</v>
      </c>
      <c r="O60" s="65"/>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ht="237" customHeight="1" x14ac:dyDescent="0.25">
      <c r="A61" s="30">
        <v>60</v>
      </c>
      <c r="B61" s="70" t="s">
        <v>68</v>
      </c>
      <c r="C61" s="45">
        <v>30</v>
      </c>
      <c r="D61" s="46">
        <f t="shared" si="0"/>
        <v>60</v>
      </c>
      <c r="E61" s="71" t="s">
        <v>123</v>
      </c>
      <c r="F61" s="39">
        <v>6.2899000000000003</v>
      </c>
      <c r="G61" s="41">
        <f t="shared" si="6"/>
        <v>188.697</v>
      </c>
      <c r="H61" s="41">
        <f t="shared" si="1"/>
        <v>233.98428000000001</v>
      </c>
      <c r="I61" s="41">
        <f t="shared" si="2"/>
        <v>467.96856000000002</v>
      </c>
      <c r="J61" s="36">
        <v>6.2899000000000003</v>
      </c>
      <c r="K61" s="50">
        <v>0.24</v>
      </c>
      <c r="L61" s="34">
        <f t="shared" si="3"/>
        <v>188.697</v>
      </c>
      <c r="M61" s="34">
        <f t="shared" si="4"/>
        <v>377.39400000000001</v>
      </c>
      <c r="N61" s="34">
        <f t="shared" si="5"/>
        <v>7.5478800000000001</v>
      </c>
      <c r="O61" s="65"/>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ht="107.25" customHeight="1" x14ac:dyDescent="0.25">
      <c r="A62" s="30">
        <v>61</v>
      </c>
      <c r="B62" s="31" t="s">
        <v>69</v>
      </c>
      <c r="C62" s="45">
        <v>250</v>
      </c>
      <c r="D62" s="46">
        <f t="shared" si="0"/>
        <v>500</v>
      </c>
      <c r="E62" s="42" t="s">
        <v>120</v>
      </c>
      <c r="F62" s="40">
        <v>0.307</v>
      </c>
      <c r="G62" s="41">
        <f t="shared" si="6"/>
        <v>76.75</v>
      </c>
      <c r="H62" s="41">
        <f t="shared" si="1"/>
        <v>95.17</v>
      </c>
      <c r="I62" s="41">
        <f t="shared" si="2"/>
        <v>190.34</v>
      </c>
      <c r="J62" s="69">
        <v>0.307</v>
      </c>
      <c r="K62" s="50">
        <v>0.24</v>
      </c>
      <c r="L62" s="34">
        <f t="shared" si="3"/>
        <v>76.75</v>
      </c>
      <c r="M62" s="34">
        <f t="shared" si="4"/>
        <v>153.5</v>
      </c>
      <c r="N62" s="34">
        <f t="shared" si="5"/>
        <v>3.0700000000000003</v>
      </c>
      <c r="O62" s="65"/>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ht="71.25" customHeight="1" x14ac:dyDescent="0.25">
      <c r="A63" s="30">
        <v>62</v>
      </c>
      <c r="B63" s="72" t="s">
        <v>70</v>
      </c>
      <c r="C63" s="45">
        <v>10</v>
      </c>
      <c r="D63" s="46">
        <f t="shared" si="0"/>
        <v>20</v>
      </c>
      <c r="E63" s="71" t="s">
        <v>120</v>
      </c>
      <c r="F63" s="40">
        <v>0.42</v>
      </c>
      <c r="G63" s="41">
        <f t="shared" si="6"/>
        <v>4.2</v>
      </c>
      <c r="H63" s="41">
        <f t="shared" si="1"/>
        <v>5.2080000000000002</v>
      </c>
      <c r="I63" s="41">
        <f t="shared" si="2"/>
        <v>10.416</v>
      </c>
      <c r="J63" s="34">
        <v>0.5</v>
      </c>
      <c r="K63" s="51">
        <v>0.24</v>
      </c>
      <c r="L63" s="34">
        <f t="shared" si="3"/>
        <v>5</v>
      </c>
      <c r="M63" s="34">
        <f t="shared" si="4"/>
        <v>10</v>
      </c>
      <c r="N63" s="34">
        <f t="shared" si="5"/>
        <v>0.2</v>
      </c>
      <c r="O63" s="65"/>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ht="56.25" customHeight="1" x14ac:dyDescent="0.25">
      <c r="A64" s="30">
        <v>63</v>
      </c>
      <c r="B64" s="70" t="s">
        <v>71</v>
      </c>
      <c r="C64" s="45">
        <v>10000</v>
      </c>
      <c r="D64" s="46">
        <f t="shared" si="0"/>
        <v>20000</v>
      </c>
      <c r="E64" s="71" t="s">
        <v>120</v>
      </c>
      <c r="F64" s="39">
        <v>2.3699999999999999E-2</v>
      </c>
      <c r="G64" s="41">
        <f t="shared" si="6"/>
        <v>237</v>
      </c>
      <c r="H64" s="41">
        <f t="shared" si="1"/>
        <v>293.88</v>
      </c>
      <c r="I64" s="41">
        <f t="shared" si="2"/>
        <v>587.76</v>
      </c>
      <c r="J64" s="36">
        <v>2.3699999999999999E-2</v>
      </c>
      <c r="K64" s="51">
        <v>0.24</v>
      </c>
      <c r="L64" s="34">
        <f t="shared" si="3"/>
        <v>237</v>
      </c>
      <c r="M64" s="34">
        <f t="shared" si="4"/>
        <v>474</v>
      </c>
      <c r="N64" s="34">
        <f t="shared" si="5"/>
        <v>9.48</v>
      </c>
      <c r="O64" s="65"/>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ht="64.5" customHeight="1" x14ac:dyDescent="0.25">
      <c r="A65" s="30">
        <v>64</v>
      </c>
      <c r="B65" s="70" t="s">
        <v>72</v>
      </c>
      <c r="C65" s="45">
        <v>6000</v>
      </c>
      <c r="D65" s="46">
        <f t="shared" si="0"/>
        <v>12000</v>
      </c>
      <c r="E65" s="71" t="s">
        <v>120</v>
      </c>
      <c r="F65" s="40">
        <v>0.10100000000000001</v>
      </c>
      <c r="G65" s="41">
        <f t="shared" si="6"/>
        <v>606</v>
      </c>
      <c r="H65" s="41">
        <f t="shared" si="1"/>
        <v>751.44</v>
      </c>
      <c r="I65" s="41">
        <f t="shared" si="2"/>
        <v>1502.88</v>
      </c>
      <c r="J65" s="69">
        <v>0.10100000000000001</v>
      </c>
      <c r="K65" s="51">
        <v>0.24</v>
      </c>
      <c r="L65" s="34">
        <f t="shared" si="3"/>
        <v>606</v>
      </c>
      <c r="M65" s="34">
        <f t="shared" si="4"/>
        <v>1212</v>
      </c>
      <c r="N65" s="34">
        <f t="shared" si="5"/>
        <v>24.240000000000002</v>
      </c>
      <c r="O65" s="65"/>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ht="54" customHeight="1" x14ac:dyDescent="0.25">
      <c r="A66" s="30">
        <v>65</v>
      </c>
      <c r="B66" s="32" t="s">
        <v>100</v>
      </c>
      <c r="C66" s="45">
        <v>240</v>
      </c>
      <c r="D66" s="46">
        <f t="shared" si="0"/>
        <v>480</v>
      </c>
      <c r="E66" s="42" t="s">
        <v>120</v>
      </c>
      <c r="F66" s="41">
        <v>0.9</v>
      </c>
      <c r="G66" s="41">
        <f t="shared" si="6"/>
        <v>216</v>
      </c>
      <c r="H66" s="41">
        <f t="shared" si="1"/>
        <v>244.08</v>
      </c>
      <c r="I66" s="41">
        <f t="shared" si="2"/>
        <v>488.16</v>
      </c>
      <c r="J66" s="34">
        <v>0.9</v>
      </c>
      <c r="K66" s="50">
        <v>0.13</v>
      </c>
      <c r="L66" s="34">
        <f t="shared" si="3"/>
        <v>216</v>
      </c>
      <c r="M66" s="34">
        <f t="shared" si="4"/>
        <v>432</v>
      </c>
      <c r="N66" s="34">
        <f t="shared" si="5"/>
        <v>8.64</v>
      </c>
      <c r="O66" s="65"/>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ht="124.5" customHeight="1" x14ac:dyDescent="0.25">
      <c r="A67" s="30">
        <v>66</v>
      </c>
      <c r="B67" s="32" t="s">
        <v>101</v>
      </c>
      <c r="C67" s="45">
        <v>50</v>
      </c>
      <c r="D67" s="46">
        <f t="shared" ref="D67:D89" si="7">C67*2</f>
        <v>100</v>
      </c>
      <c r="E67" s="42" t="s">
        <v>120</v>
      </c>
      <c r="F67" s="39">
        <v>0.40489999999999998</v>
      </c>
      <c r="G67" s="41">
        <f t="shared" si="6"/>
        <v>20.244999999999997</v>
      </c>
      <c r="H67" s="41">
        <f t="shared" ref="H67:H87" si="8">(G67*K67)+G67</f>
        <v>25.103799999999996</v>
      </c>
      <c r="I67" s="41">
        <f t="shared" ref="I67:I87" si="9">H67*2</f>
        <v>50.207599999999992</v>
      </c>
      <c r="J67" s="36">
        <v>0.40489999999999998</v>
      </c>
      <c r="K67" s="51">
        <v>0.24</v>
      </c>
      <c r="L67" s="34">
        <f t="shared" ref="L67:L89" si="10">C67*J67</f>
        <v>20.244999999999997</v>
      </c>
      <c r="M67" s="34">
        <f t="shared" ref="M67:M89" si="11">L67*2</f>
        <v>40.489999999999995</v>
      </c>
      <c r="N67" s="34">
        <f t="shared" ref="N67:N89" si="12">M67*0.02</f>
        <v>0.80979999999999996</v>
      </c>
      <c r="O67" s="65"/>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ht="79.5" customHeight="1" x14ac:dyDescent="0.25">
      <c r="A68" s="30">
        <v>67</v>
      </c>
      <c r="B68" s="72" t="s">
        <v>102</v>
      </c>
      <c r="C68" s="45">
        <v>150</v>
      </c>
      <c r="D68" s="46">
        <f t="shared" si="7"/>
        <v>300</v>
      </c>
      <c r="E68" s="71" t="s">
        <v>123</v>
      </c>
      <c r="F68" s="39"/>
      <c r="G68" s="41">
        <f t="shared" si="6"/>
        <v>0</v>
      </c>
      <c r="H68" s="41">
        <f t="shared" si="8"/>
        <v>0</v>
      </c>
      <c r="I68" s="41">
        <f t="shared" si="9"/>
        <v>0</v>
      </c>
      <c r="J68" s="34">
        <v>2.14</v>
      </c>
      <c r="K68" s="51">
        <v>0.24</v>
      </c>
      <c r="L68" s="34">
        <f t="shared" si="10"/>
        <v>321</v>
      </c>
      <c r="M68" s="34">
        <f t="shared" si="11"/>
        <v>642</v>
      </c>
      <c r="N68" s="34">
        <f t="shared" si="12"/>
        <v>12.84</v>
      </c>
      <c r="O68" s="65"/>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ht="105.75" customHeight="1" x14ac:dyDescent="0.25">
      <c r="A69" s="30">
        <v>68</v>
      </c>
      <c r="B69" s="32" t="s">
        <v>103</v>
      </c>
      <c r="C69" s="45">
        <v>250</v>
      </c>
      <c r="D69" s="46">
        <f t="shared" si="7"/>
        <v>500</v>
      </c>
      <c r="E69" s="42" t="s">
        <v>120</v>
      </c>
      <c r="F69" s="41">
        <v>0.38</v>
      </c>
      <c r="G69" s="41">
        <f t="shared" ref="G69:G87" si="13">C69*F69</f>
        <v>95</v>
      </c>
      <c r="H69" s="41">
        <f t="shared" si="8"/>
        <v>117.8</v>
      </c>
      <c r="I69" s="41">
        <f t="shared" si="9"/>
        <v>235.6</v>
      </c>
      <c r="J69" s="34">
        <v>0.48</v>
      </c>
      <c r="K69" s="50">
        <v>0.24</v>
      </c>
      <c r="L69" s="34">
        <f t="shared" si="10"/>
        <v>120</v>
      </c>
      <c r="M69" s="34">
        <f t="shared" si="11"/>
        <v>240</v>
      </c>
      <c r="N69" s="34">
        <f t="shared" si="12"/>
        <v>4.8</v>
      </c>
      <c r="O69" s="65"/>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ht="93" customHeight="1" x14ac:dyDescent="0.25">
      <c r="A70" s="30">
        <v>69</v>
      </c>
      <c r="B70" s="72" t="s">
        <v>104</v>
      </c>
      <c r="C70" s="45">
        <v>200</v>
      </c>
      <c r="D70" s="46">
        <f t="shared" si="7"/>
        <v>400</v>
      </c>
      <c r="E70" s="71" t="s">
        <v>123</v>
      </c>
      <c r="F70" s="40">
        <v>2.6890000000000001</v>
      </c>
      <c r="G70" s="41">
        <f t="shared" si="13"/>
        <v>537.79999999999995</v>
      </c>
      <c r="H70" s="41">
        <f t="shared" si="8"/>
        <v>666.87199999999996</v>
      </c>
      <c r="I70" s="41">
        <f t="shared" si="9"/>
        <v>1333.7439999999999</v>
      </c>
      <c r="J70" s="36">
        <v>2.6890000000000001</v>
      </c>
      <c r="K70" s="51">
        <v>0.24</v>
      </c>
      <c r="L70" s="34">
        <f t="shared" si="10"/>
        <v>537.79999999999995</v>
      </c>
      <c r="M70" s="34">
        <f t="shared" si="11"/>
        <v>1075.5999999999999</v>
      </c>
      <c r="N70" s="34">
        <f t="shared" si="12"/>
        <v>21.511999999999997</v>
      </c>
      <c r="O70" s="65"/>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s="11" customFormat="1" ht="69" customHeight="1" x14ac:dyDescent="0.25">
      <c r="A71" s="30">
        <v>70</v>
      </c>
      <c r="B71" s="31" t="s">
        <v>74</v>
      </c>
      <c r="C71" s="45">
        <v>1300</v>
      </c>
      <c r="D71" s="46">
        <f t="shared" si="7"/>
        <v>2600</v>
      </c>
      <c r="E71" s="42" t="s">
        <v>120</v>
      </c>
      <c r="F71" s="40">
        <v>8.65</v>
      </c>
      <c r="G71" s="41">
        <f t="shared" si="13"/>
        <v>11245</v>
      </c>
      <c r="H71" s="41">
        <f t="shared" si="8"/>
        <v>13943.8</v>
      </c>
      <c r="I71" s="41">
        <f t="shared" si="9"/>
        <v>27887.599999999999</v>
      </c>
      <c r="J71" s="68">
        <v>8.65</v>
      </c>
      <c r="K71" s="51">
        <v>0.24</v>
      </c>
      <c r="L71" s="34">
        <f t="shared" si="10"/>
        <v>11245</v>
      </c>
      <c r="M71" s="34">
        <f t="shared" si="11"/>
        <v>22490</v>
      </c>
      <c r="N71" s="34">
        <f t="shared" si="12"/>
        <v>449.8</v>
      </c>
      <c r="O71" s="66"/>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1:52" ht="111.75" customHeight="1" x14ac:dyDescent="0.25">
      <c r="A72" s="30">
        <v>71</v>
      </c>
      <c r="B72" s="32" t="s">
        <v>105</v>
      </c>
      <c r="C72" s="45">
        <v>3000</v>
      </c>
      <c r="D72" s="46">
        <f t="shared" si="7"/>
        <v>6000</v>
      </c>
      <c r="E72" s="42" t="s">
        <v>120</v>
      </c>
      <c r="F72" s="39">
        <v>0.41889999999999999</v>
      </c>
      <c r="G72" s="41">
        <f t="shared" si="13"/>
        <v>1256.7</v>
      </c>
      <c r="H72" s="41">
        <f t="shared" si="8"/>
        <v>1558.308</v>
      </c>
      <c r="I72" s="41">
        <f t="shared" si="9"/>
        <v>3116.616</v>
      </c>
      <c r="J72" s="36">
        <v>0.41889999999999999</v>
      </c>
      <c r="K72" s="51">
        <v>0.24</v>
      </c>
      <c r="L72" s="34">
        <f t="shared" si="10"/>
        <v>1256.7</v>
      </c>
      <c r="M72" s="34">
        <f t="shared" si="11"/>
        <v>2513.4</v>
      </c>
      <c r="N72" s="34">
        <f t="shared" si="12"/>
        <v>50.268000000000001</v>
      </c>
      <c r="O72" s="65"/>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ht="55.5" customHeight="1" x14ac:dyDescent="0.25">
      <c r="A73" s="30">
        <v>72</v>
      </c>
      <c r="B73" s="32" t="s">
        <v>107</v>
      </c>
      <c r="C73" s="45">
        <v>7</v>
      </c>
      <c r="D73" s="46">
        <f t="shared" si="7"/>
        <v>14</v>
      </c>
      <c r="E73" s="42" t="s">
        <v>120</v>
      </c>
      <c r="F73" s="40">
        <v>14.64</v>
      </c>
      <c r="G73" s="41">
        <f t="shared" si="13"/>
        <v>102.48</v>
      </c>
      <c r="H73" s="41">
        <f t="shared" si="8"/>
        <v>127.0752</v>
      </c>
      <c r="I73" s="41">
        <f t="shared" si="9"/>
        <v>254.15039999999999</v>
      </c>
      <c r="J73" s="34">
        <v>17</v>
      </c>
      <c r="K73" s="50">
        <v>0.24</v>
      </c>
      <c r="L73" s="34">
        <f t="shared" si="10"/>
        <v>119</v>
      </c>
      <c r="M73" s="34">
        <f t="shared" si="11"/>
        <v>238</v>
      </c>
      <c r="N73" s="34">
        <f t="shared" si="12"/>
        <v>4.76</v>
      </c>
      <c r="O73" s="65"/>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ht="131.25" customHeight="1" x14ac:dyDescent="0.25">
      <c r="A74" s="30">
        <v>73</v>
      </c>
      <c r="B74" s="31" t="s">
        <v>76</v>
      </c>
      <c r="C74" s="45">
        <v>2200</v>
      </c>
      <c r="D74" s="46">
        <f t="shared" si="7"/>
        <v>4400</v>
      </c>
      <c r="E74" s="42" t="s">
        <v>120</v>
      </c>
      <c r="F74" s="41">
        <v>0.85</v>
      </c>
      <c r="G74" s="41">
        <f t="shared" si="13"/>
        <v>1870</v>
      </c>
      <c r="H74" s="41">
        <f t="shared" si="8"/>
        <v>2318.8000000000002</v>
      </c>
      <c r="I74" s="41">
        <f t="shared" si="9"/>
        <v>4637.6000000000004</v>
      </c>
      <c r="J74" s="34">
        <v>0.85</v>
      </c>
      <c r="K74" s="51">
        <v>0.24</v>
      </c>
      <c r="L74" s="34">
        <f t="shared" si="10"/>
        <v>1870</v>
      </c>
      <c r="M74" s="34">
        <f t="shared" si="11"/>
        <v>3740</v>
      </c>
      <c r="N74" s="34">
        <f t="shared" si="12"/>
        <v>74.8</v>
      </c>
      <c r="O74" s="65"/>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ht="55.5" customHeight="1" x14ac:dyDescent="0.25">
      <c r="A75" s="30">
        <v>74</v>
      </c>
      <c r="B75" s="32" t="s">
        <v>77</v>
      </c>
      <c r="C75" s="45">
        <v>110</v>
      </c>
      <c r="D75" s="46">
        <f t="shared" si="7"/>
        <v>220</v>
      </c>
      <c r="E75" s="42" t="s">
        <v>120</v>
      </c>
      <c r="F75" s="41">
        <v>1.32</v>
      </c>
      <c r="G75" s="41">
        <f t="shared" si="13"/>
        <v>145.20000000000002</v>
      </c>
      <c r="H75" s="41">
        <f t="shared" si="8"/>
        <v>164.07600000000002</v>
      </c>
      <c r="I75" s="41">
        <f t="shared" si="9"/>
        <v>328.15200000000004</v>
      </c>
      <c r="J75" s="36">
        <v>1.3720000000000001</v>
      </c>
      <c r="K75" s="50">
        <v>0.13</v>
      </c>
      <c r="L75" s="34">
        <f t="shared" si="10"/>
        <v>150.92000000000002</v>
      </c>
      <c r="M75" s="34">
        <f t="shared" si="11"/>
        <v>301.84000000000003</v>
      </c>
      <c r="N75" s="34">
        <f t="shared" si="12"/>
        <v>6.0368000000000004</v>
      </c>
      <c r="O75" s="65"/>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ht="42.75" customHeight="1" x14ac:dyDescent="0.25">
      <c r="A76" s="30">
        <v>75</v>
      </c>
      <c r="B76" s="32" t="s">
        <v>78</v>
      </c>
      <c r="C76" s="45">
        <v>250</v>
      </c>
      <c r="D76" s="46">
        <f t="shared" si="7"/>
        <v>500</v>
      </c>
      <c r="E76" s="42" t="s">
        <v>120</v>
      </c>
      <c r="F76" s="41">
        <v>1.44</v>
      </c>
      <c r="G76" s="41">
        <f t="shared" si="13"/>
        <v>360</v>
      </c>
      <c r="H76" s="41">
        <f t="shared" si="8"/>
        <v>406.8</v>
      </c>
      <c r="I76" s="41">
        <f t="shared" si="9"/>
        <v>813.6</v>
      </c>
      <c r="J76" s="36">
        <v>2.2200000000000002</v>
      </c>
      <c r="K76" s="50">
        <v>0.13</v>
      </c>
      <c r="L76" s="34">
        <f t="shared" si="10"/>
        <v>555</v>
      </c>
      <c r="M76" s="34">
        <f t="shared" si="11"/>
        <v>1110</v>
      </c>
      <c r="N76" s="34">
        <f t="shared" si="12"/>
        <v>22.2</v>
      </c>
      <c r="O76" s="65"/>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ht="42" customHeight="1" x14ac:dyDescent="0.25">
      <c r="A77" s="30">
        <v>76</v>
      </c>
      <c r="B77" s="70" t="s">
        <v>80</v>
      </c>
      <c r="C77" s="45">
        <v>30</v>
      </c>
      <c r="D77" s="46">
        <f t="shared" si="7"/>
        <v>60</v>
      </c>
      <c r="E77" s="71" t="s">
        <v>120</v>
      </c>
      <c r="F77" s="41">
        <v>12.4</v>
      </c>
      <c r="G77" s="41">
        <f t="shared" si="13"/>
        <v>372</v>
      </c>
      <c r="H77" s="41">
        <f t="shared" si="8"/>
        <v>461.28</v>
      </c>
      <c r="I77" s="41">
        <f t="shared" si="9"/>
        <v>922.56</v>
      </c>
      <c r="J77" s="34">
        <v>14.5</v>
      </c>
      <c r="K77" s="50">
        <v>0.24</v>
      </c>
      <c r="L77" s="34">
        <f t="shared" si="10"/>
        <v>435</v>
      </c>
      <c r="M77" s="34">
        <f t="shared" si="11"/>
        <v>870</v>
      </c>
      <c r="N77" s="34">
        <f t="shared" si="12"/>
        <v>17.400000000000002</v>
      </c>
      <c r="O77" s="65"/>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ht="135" customHeight="1" x14ac:dyDescent="0.25">
      <c r="A78" s="30">
        <v>77</v>
      </c>
      <c r="B78" s="31" t="s">
        <v>81</v>
      </c>
      <c r="C78" s="45">
        <v>30</v>
      </c>
      <c r="D78" s="46">
        <f t="shared" si="7"/>
        <v>60</v>
      </c>
      <c r="E78" s="42" t="s">
        <v>120</v>
      </c>
      <c r="F78" s="41">
        <v>9.3000000000000007</v>
      </c>
      <c r="G78" s="41">
        <f t="shared" si="13"/>
        <v>279</v>
      </c>
      <c r="H78" s="41">
        <f t="shared" si="8"/>
        <v>345.96</v>
      </c>
      <c r="I78" s="41">
        <f t="shared" si="9"/>
        <v>691.92</v>
      </c>
      <c r="J78" s="34">
        <v>9.3000000000000007</v>
      </c>
      <c r="K78" s="51">
        <v>0.24</v>
      </c>
      <c r="L78" s="34">
        <f t="shared" si="10"/>
        <v>279</v>
      </c>
      <c r="M78" s="34">
        <f t="shared" si="11"/>
        <v>558</v>
      </c>
      <c r="N78" s="34">
        <f t="shared" si="12"/>
        <v>11.16</v>
      </c>
      <c r="O78" s="65"/>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ht="63.75" customHeight="1" x14ac:dyDescent="0.25">
      <c r="A79" s="30">
        <v>78</v>
      </c>
      <c r="B79" s="31" t="s">
        <v>110</v>
      </c>
      <c r="C79" s="45">
        <v>20</v>
      </c>
      <c r="D79" s="46">
        <f t="shared" si="7"/>
        <v>40</v>
      </c>
      <c r="E79" s="42" t="s">
        <v>120</v>
      </c>
      <c r="F79" s="41">
        <v>37.5</v>
      </c>
      <c r="G79" s="41">
        <f t="shared" si="13"/>
        <v>750</v>
      </c>
      <c r="H79" s="41">
        <f t="shared" si="8"/>
        <v>930</v>
      </c>
      <c r="I79" s="41">
        <f t="shared" si="9"/>
        <v>1860</v>
      </c>
      <c r="J79" s="34">
        <v>37.5</v>
      </c>
      <c r="K79" s="51">
        <v>0.24</v>
      </c>
      <c r="L79" s="34">
        <f t="shared" si="10"/>
        <v>750</v>
      </c>
      <c r="M79" s="34">
        <f t="shared" si="11"/>
        <v>1500</v>
      </c>
      <c r="N79" s="34">
        <f t="shared" si="12"/>
        <v>30</v>
      </c>
      <c r="O79" s="65"/>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ht="53.25" customHeight="1" x14ac:dyDescent="0.25">
      <c r="A80" s="30">
        <v>79</v>
      </c>
      <c r="B80" s="32" t="s">
        <v>82</v>
      </c>
      <c r="C80" s="45">
        <v>30</v>
      </c>
      <c r="D80" s="46">
        <f t="shared" si="7"/>
        <v>60</v>
      </c>
      <c r="E80" s="42" t="s">
        <v>120</v>
      </c>
      <c r="F80" s="41">
        <v>23</v>
      </c>
      <c r="G80" s="41">
        <f t="shared" si="13"/>
        <v>690</v>
      </c>
      <c r="H80" s="41">
        <f t="shared" si="8"/>
        <v>779.7</v>
      </c>
      <c r="I80" s="41">
        <f t="shared" si="9"/>
        <v>1559.4</v>
      </c>
      <c r="J80" s="34">
        <v>29</v>
      </c>
      <c r="K80" s="51">
        <v>0.13</v>
      </c>
      <c r="L80" s="34">
        <f t="shared" si="10"/>
        <v>870</v>
      </c>
      <c r="M80" s="34">
        <f t="shared" si="11"/>
        <v>1740</v>
      </c>
      <c r="N80" s="34">
        <f t="shared" si="12"/>
        <v>34.800000000000004</v>
      </c>
      <c r="O80" s="65"/>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ht="409.6" customHeight="1" x14ac:dyDescent="0.25">
      <c r="A81" s="30">
        <v>80</v>
      </c>
      <c r="B81" s="31" t="s">
        <v>111</v>
      </c>
      <c r="C81" s="45">
        <v>50</v>
      </c>
      <c r="D81" s="46">
        <f t="shared" si="7"/>
        <v>100</v>
      </c>
      <c r="E81" s="42" t="s">
        <v>123</v>
      </c>
      <c r="F81" s="40">
        <v>79</v>
      </c>
      <c r="G81" s="41">
        <f t="shared" si="13"/>
        <v>3950</v>
      </c>
      <c r="H81" s="41">
        <f t="shared" si="8"/>
        <v>4463.5</v>
      </c>
      <c r="I81" s="41">
        <f t="shared" si="9"/>
        <v>8927</v>
      </c>
      <c r="J81" s="34">
        <v>79</v>
      </c>
      <c r="K81" s="51">
        <v>0.13</v>
      </c>
      <c r="L81" s="34">
        <f t="shared" si="10"/>
        <v>3950</v>
      </c>
      <c r="M81" s="34">
        <f t="shared" si="11"/>
        <v>7900</v>
      </c>
      <c r="N81" s="34">
        <f t="shared" si="12"/>
        <v>158</v>
      </c>
      <c r="O81" s="65"/>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ht="57" customHeight="1" x14ac:dyDescent="0.25">
      <c r="A82" s="30">
        <v>81</v>
      </c>
      <c r="B82" s="72" t="s">
        <v>118</v>
      </c>
      <c r="C82" s="45">
        <v>10000</v>
      </c>
      <c r="D82" s="46">
        <f t="shared" si="7"/>
        <v>20000</v>
      </c>
      <c r="E82" s="71" t="s">
        <v>120</v>
      </c>
      <c r="F82" s="40"/>
      <c r="G82" s="41">
        <f t="shared" si="13"/>
        <v>0</v>
      </c>
      <c r="H82" s="41">
        <f t="shared" si="8"/>
        <v>0</v>
      </c>
      <c r="I82" s="41">
        <f t="shared" si="9"/>
        <v>0</v>
      </c>
      <c r="J82" s="36">
        <v>0.32979999999999998</v>
      </c>
      <c r="K82" s="51">
        <v>0.24</v>
      </c>
      <c r="L82" s="34">
        <f t="shared" si="10"/>
        <v>3298</v>
      </c>
      <c r="M82" s="34">
        <f t="shared" si="11"/>
        <v>6596</v>
      </c>
      <c r="N82" s="34">
        <f t="shared" si="12"/>
        <v>131.92000000000002</v>
      </c>
      <c r="O82" s="65"/>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ht="117" customHeight="1" x14ac:dyDescent="0.25">
      <c r="A83" s="30">
        <v>82</v>
      </c>
      <c r="B83" s="31" t="s">
        <v>112</v>
      </c>
      <c r="C83" s="45">
        <v>2500</v>
      </c>
      <c r="D83" s="46">
        <f t="shared" si="7"/>
        <v>5000</v>
      </c>
      <c r="E83" s="42" t="s">
        <v>120</v>
      </c>
      <c r="F83" s="6">
        <v>1.25</v>
      </c>
      <c r="G83" s="41">
        <f t="shared" si="13"/>
        <v>3125</v>
      </c>
      <c r="H83" s="41">
        <f t="shared" si="8"/>
        <v>3875</v>
      </c>
      <c r="I83" s="41">
        <f t="shared" si="9"/>
        <v>7750</v>
      </c>
      <c r="J83" s="36">
        <v>1.19</v>
      </c>
      <c r="K83" s="51">
        <v>0.24</v>
      </c>
      <c r="L83" s="34">
        <f t="shared" si="10"/>
        <v>2975</v>
      </c>
      <c r="M83" s="34">
        <f t="shared" si="11"/>
        <v>5950</v>
      </c>
      <c r="N83" s="34">
        <f t="shared" si="12"/>
        <v>119</v>
      </c>
      <c r="O83" s="65"/>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s="13" customFormat="1" ht="41.25" customHeight="1" x14ac:dyDescent="0.25">
      <c r="A84" s="30">
        <v>83</v>
      </c>
      <c r="B84" s="32" t="s">
        <v>83</v>
      </c>
      <c r="C84" s="46">
        <v>200</v>
      </c>
      <c r="D84" s="46">
        <f t="shared" si="7"/>
        <v>400</v>
      </c>
      <c r="E84" s="42" t="s">
        <v>120</v>
      </c>
      <c r="F84" s="6">
        <v>0.32900000000000001</v>
      </c>
      <c r="G84" s="41">
        <f t="shared" si="13"/>
        <v>65.8</v>
      </c>
      <c r="H84" s="41">
        <f t="shared" si="8"/>
        <v>74.353999999999999</v>
      </c>
      <c r="I84" s="41">
        <f t="shared" si="9"/>
        <v>148.708</v>
      </c>
      <c r="J84" s="38">
        <f>(F84*15%)+F84</f>
        <v>0.37835000000000002</v>
      </c>
      <c r="K84" s="51">
        <v>0.13</v>
      </c>
      <c r="L84" s="34">
        <f t="shared" si="10"/>
        <v>75.67</v>
      </c>
      <c r="M84" s="34">
        <f t="shared" si="11"/>
        <v>151.34</v>
      </c>
      <c r="N84" s="34">
        <f t="shared" si="12"/>
        <v>3.0268000000000002</v>
      </c>
      <c r="O84" s="67"/>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s="14" customFormat="1" ht="40.5" customHeight="1" x14ac:dyDescent="0.25">
      <c r="A85" s="30">
        <v>84</v>
      </c>
      <c r="B85" s="32" t="s">
        <v>84</v>
      </c>
      <c r="C85" s="46">
        <v>1900</v>
      </c>
      <c r="D85" s="46">
        <f t="shared" si="7"/>
        <v>3800</v>
      </c>
      <c r="E85" s="42" t="s">
        <v>120</v>
      </c>
      <c r="F85" s="6">
        <v>0.32900000000000001</v>
      </c>
      <c r="G85" s="41">
        <f t="shared" si="13"/>
        <v>625.1</v>
      </c>
      <c r="H85" s="41">
        <f t="shared" si="8"/>
        <v>706.36300000000006</v>
      </c>
      <c r="I85" s="41">
        <f t="shared" si="9"/>
        <v>1412.7260000000001</v>
      </c>
      <c r="J85" s="38">
        <f t="shared" ref="J85:J87" si="14">(F85*15%)+F85</f>
        <v>0.37835000000000002</v>
      </c>
      <c r="K85" s="51">
        <v>0.13</v>
      </c>
      <c r="L85" s="34">
        <f t="shared" si="10"/>
        <v>718.86500000000001</v>
      </c>
      <c r="M85" s="34">
        <f t="shared" si="11"/>
        <v>1437.73</v>
      </c>
      <c r="N85" s="34">
        <f t="shared" si="12"/>
        <v>28.7546</v>
      </c>
      <c r="O85" s="67"/>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s="14" customFormat="1" ht="48" customHeight="1" x14ac:dyDescent="0.25">
      <c r="A86" s="30">
        <v>85</v>
      </c>
      <c r="B86" s="32" t="s">
        <v>85</v>
      </c>
      <c r="C86" s="46">
        <v>400</v>
      </c>
      <c r="D86" s="46">
        <f t="shared" si="7"/>
        <v>800</v>
      </c>
      <c r="E86" s="42" t="s">
        <v>120</v>
      </c>
      <c r="F86" s="6">
        <v>0.32900000000000001</v>
      </c>
      <c r="G86" s="41">
        <f t="shared" si="13"/>
        <v>131.6</v>
      </c>
      <c r="H86" s="41">
        <f t="shared" si="8"/>
        <v>148.708</v>
      </c>
      <c r="I86" s="41">
        <f t="shared" si="9"/>
        <v>297.416</v>
      </c>
      <c r="J86" s="38">
        <f t="shared" si="14"/>
        <v>0.37835000000000002</v>
      </c>
      <c r="K86" s="51">
        <v>0.13</v>
      </c>
      <c r="L86" s="34">
        <f t="shared" si="10"/>
        <v>151.34</v>
      </c>
      <c r="M86" s="34">
        <f t="shared" si="11"/>
        <v>302.68</v>
      </c>
      <c r="N86" s="34">
        <f t="shared" si="12"/>
        <v>6.0536000000000003</v>
      </c>
      <c r="O86" s="67"/>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s="14" customFormat="1" ht="42.75" customHeight="1" x14ac:dyDescent="0.25">
      <c r="A87" s="30">
        <v>86</v>
      </c>
      <c r="B87" s="32" t="s">
        <v>86</v>
      </c>
      <c r="C87" s="46">
        <v>200</v>
      </c>
      <c r="D87" s="46">
        <f t="shared" si="7"/>
        <v>400</v>
      </c>
      <c r="E87" s="42" t="s">
        <v>120</v>
      </c>
      <c r="F87" s="6">
        <v>0.32900000000000001</v>
      </c>
      <c r="G87" s="41">
        <f t="shared" si="13"/>
        <v>65.8</v>
      </c>
      <c r="H87" s="41">
        <f t="shared" si="8"/>
        <v>74.353999999999999</v>
      </c>
      <c r="I87" s="41">
        <f t="shared" si="9"/>
        <v>148.708</v>
      </c>
      <c r="J87" s="38">
        <f t="shared" si="14"/>
        <v>0.37835000000000002</v>
      </c>
      <c r="K87" s="51">
        <v>0.13</v>
      </c>
      <c r="L87" s="34">
        <f t="shared" si="10"/>
        <v>75.67</v>
      </c>
      <c r="M87" s="34">
        <f t="shared" si="11"/>
        <v>151.34</v>
      </c>
      <c r="N87" s="34">
        <f t="shared" si="12"/>
        <v>3.0268000000000002</v>
      </c>
      <c r="O87" s="67"/>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ht="33" customHeight="1" x14ac:dyDescent="0.25">
      <c r="A88" s="30">
        <v>87</v>
      </c>
      <c r="B88" s="72" t="s">
        <v>113</v>
      </c>
      <c r="C88" s="46">
        <v>60</v>
      </c>
      <c r="D88" s="46">
        <f t="shared" si="7"/>
        <v>120</v>
      </c>
      <c r="E88" s="73" t="s">
        <v>124</v>
      </c>
      <c r="F88" s="6"/>
      <c r="G88" s="75"/>
      <c r="H88" s="75"/>
      <c r="I88" s="75"/>
      <c r="J88" s="34">
        <v>12</v>
      </c>
      <c r="K88" s="51">
        <v>0.24</v>
      </c>
      <c r="L88" s="34">
        <f t="shared" si="10"/>
        <v>720</v>
      </c>
      <c r="M88" s="34">
        <f t="shared" si="11"/>
        <v>1440</v>
      </c>
      <c r="N88" s="34">
        <f t="shared" si="12"/>
        <v>28.8</v>
      </c>
      <c r="O88" s="74"/>
      <c r="P88" s="7"/>
      <c r="Q88" s="7"/>
      <c r="R88" s="7"/>
      <c r="S88" s="7"/>
      <c r="T88" s="7"/>
      <c r="U88" s="7"/>
      <c r="V88" s="7"/>
    </row>
    <row r="89" spans="1:52" ht="98.25" customHeight="1" x14ac:dyDescent="0.25">
      <c r="A89" s="30">
        <v>88</v>
      </c>
      <c r="B89" s="70" t="s">
        <v>52</v>
      </c>
      <c r="C89" s="46">
        <v>1000</v>
      </c>
      <c r="D89" s="46">
        <f t="shared" si="7"/>
        <v>2000</v>
      </c>
      <c r="E89" s="42" t="s">
        <v>120</v>
      </c>
      <c r="F89" s="6"/>
      <c r="G89" s="75"/>
      <c r="H89" s="75"/>
      <c r="I89" s="75"/>
      <c r="J89" s="69">
        <v>0.17799999999999999</v>
      </c>
      <c r="K89" s="51">
        <v>0.24</v>
      </c>
      <c r="L89" s="34">
        <f t="shared" si="10"/>
        <v>178</v>
      </c>
      <c r="M89" s="34">
        <f t="shared" si="11"/>
        <v>356</v>
      </c>
      <c r="N89" s="34">
        <f t="shared" si="12"/>
        <v>7.12</v>
      </c>
      <c r="O89" s="80"/>
      <c r="P89" s="8"/>
      <c r="Q89" s="8"/>
      <c r="R89" s="8"/>
      <c r="S89" s="8"/>
      <c r="T89" s="8"/>
      <c r="U89" s="8"/>
      <c r="V89" s="8"/>
    </row>
    <row r="90" spans="1:52" s="15" customFormat="1" ht="24" customHeight="1" x14ac:dyDescent="0.25">
      <c r="A90" s="30"/>
      <c r="B90" s="30" t="s">
        <v>3</v>
      </c>
      <c r="C90" s="56"/>
      <c r="D90" s="57"/>
      <c r="E90" s="2"/>
      <c r="F90" s="58"/>
      <c r="G90" s="59"/>
      <c r="H90" s="59"/>
      <c r="I90" s="59"/>
      <c r="J90" s="60"/>
      <c r="K90" s="61"/>
      <c r="L90" s="62">
        <f>SUM(L2:L89)</f>
        <v>77878.807000000015</v>
      </c>
      <c r="M90" s="62">
        <f>SUM(M2:M89)</f>
        <v>155757.61400000003</v>
      </c>
      <c r="N90" s="62">
        <f>SUM(N2:N89)</f>
        <v>3115.1522800000007</v>
      </c>
      <c r="O90" s="55"/>
    </row>
    <row r="93" spans="1:52" ht="49.5" customHeight="1" x14ac:dyDescent="0.25">
      <c r="H93" s="49"/>
      <c r="I93" s="49"/>
      <c r="K93" s="19"/>
      <c r="L93" s="53"/>
    </row>
    <row r="94" spans="1:52" x14ac:dyDescent="0.25">
      <c r="B94" s="44"/>
    </row>
    <row r="96" spans="1:52" ht="60" customHeight="1" x14ac:dyDescent="0.25">
      <c r="J96" s="26"/>
      <c r="K96" s="76"/>
      <c r="L96" s="78"/>
      <c r="M96" s="77"/>
    </row>
    <row r="98" spans="13:13" ht="72" customHeight="1" x14ac:dyDescent="0.25">
      <c r="M98" s="85"/>
    </row>
  </sheetData>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1FA0-A148-464B-A433-6D6B6ACC27DB}">
  <dimension ref="A1:AZ98"/>
  <sheetViews>
    <sheetView zoomScale="80" zoomScaleNormal="80" workbookViewId="0">
      <pane ySplit="1" topLeftCell="A88" activePane="bottomLeft" state="frozen"/>
      <selection pane="bottomLeft" activeCell="P95" sqref="P95"/>
    </sheetView>
  </sheetViews>
  <sheetFormatPr defaultColWidth="9.140625" defaultRowHeight="11.25" x14ac:dyDescent="0.25"/>
  <cols>
    <col min="1" max="1" width="5" style="33" customWidth="1"/>
    <col min="2" max="2" width="60.140625" style="3" customWidth="1"/>
    <col min="3" max="3" width="0.5703125" style="16" customWidth="1"/>
    <col min="4" max="4" width="11.5703125" style="47" hidden="1" customWidth="1"/>
    <col min="5" max="5" width="9.85546875" style="3" hidden="1" customWidth="1"/>
    <col min="6" max="6" width="11.42578125" style="17" hidden="1" customWidth="1"/>
    <col min="7" max="7" width="16.5703125" style="48" hidden="1" customWidth="1"/>
    <col min="8" max="8" width="15.7109375" style="48" hidden="1" customWidth="1"/>
    <col min="9" max="9" width="15" style="48" hidden="1" customWidth="1"/>
    <col min="10" max="10" width="11.140625" style="37" hidden="1" customWidth="1"/>
    <col min="11" max="11" width="11.140625" style="18" hidden="1" customWidth="1"/>
    <col min="12" max="12" width="13.42578125" style="54" hidden="1" customWidth="1"/>
    <col min="13" max="13" width="13.7109375" style="54" customWidth="1"/>
    <col min="14" max="14" width="11.85546875" style="53" customWidth="1"/>
    <col min="15" max="15" width="11.85546875" style="19" customWidth="1"/>
    <col min="16" max="16" width="9.7109375" style="3" bestFit="1" customWidth="1"/>
    <col min="17" max="16384" width="9.140625" style="3"/>
  </cols>
  <sheetData>
    <row r="1" spans="1:52" s="29" customFormat="1" ht="65.25" customHeight="1" x14ac:dyDescent="0.25">
      <c r="A1" s="20" t="s">
        <v>1</v>
      </c>
      <c r="B1" s="22" t="s">
        <v>2</v>
      </c>
      <c r="C1" s="23" t="s">
        <v>7</v>
      </c>
      <c r="D1" s="23" t="s">
        <v>8</v>
      </c>
      <c r="E1" s="21" t="s">
        <v>0</v>
      </c>
      <c r="F1" s="24" t="s">
        <v>6</v>
      </c>
      <c r="G1" s="25" t="s">
        <v>10</v>
      </c>
      <c r="H1" s="25" t="s">
        <v>11</v>
      </c>
      <c r="I1" s="25" t="s">
        <v>12</v>
      </c>
      <c r="J1" s="35" t="s">
        <v>4</v>
      </c>
      <c r="K1" s="27" t="s">
        <v>9</v>
      </c>
      <c r="L1" s="26" t="s">
        <v>13</v>
      </c>
      <c r="M1" s="26" t="s">
        <v>14</v>
      </c>
      <c r="N1" s="63" t="s">
        <v>135</v>
      </c>
      <c r="O1" s="64"/>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row>
    <row r="2" spans="1:52" ht="207.75" customHeight="1" x14ac:dyDescent="0.25">
      <c r="A2" s="30">
        <v>1</v>
      </c>
      <c r="B2" s="31" t="s">
        <v>20</v>
      </c>
      <c r="C2" s="45">
        <v>5000</v>
      </c>
      <c r="D2" s="46">
        <f>C2*2</f>
        <v>10000</v>
      </c>
      <c r="E2" s="42" t="s">
        <v>119</v>
      </c>
      <c r="F2" s="39">
        <v>8.9700000000000002E-2</v>
      </c>
      <c r="G2" s="41">
        <f>C2*F2</f>
        <v>448.5</v>
      </c>
      <c r="H2" s="41">
        <f>(G2*K2)+G2</f>
        <v>556.14</v>
      </c>
      <c r="I2" s="41">
        <f>H2*2</f>
        <v>1112.28</v>
      </c>
      <c r="J2" s="36">
        <v>8.9700000000000002E-2</v>
      </c>
      <c r="K2" s="50">
        <v>0.24</v>
      </c>
      <c r="L2" s="34">
        <f>C2*J2</f>
        <v>448.5</v>
      </c>
      <c r="M2" s="34">
        <f>L2*2</f>
        <v>897</v>
      </c>
      <c r="N2" s="34">
        <f>M2*0.04</f>
        <v>35.880000000000003</v>
      </c>
      <c r="O2" s="65"/>
      <c r="P2" s="4"/>
      <c r="Q2" s="9"/>
      <c r="R2" s="9"/>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74.75" customHeight="1" x14ac:dyDescent="0.25">
      <c r="A3" s="30">
        <v>2</v>
      </c>
      <c r="B3" s="31" t="s">
        <v>21</v>
      </c>
      <c r="C3" s="45">
        <v>4000</v>
      </c>
      <c r="D3" s="46">
        <f t="shared" ref="D3:D66" si="0">C3*2</f>
        <v>8000</v>
      </c>
      <c r="E3" s="42" t="s">
        <v>119</v>
      </c>
      <c r="F3" s="39">
        <v>0.16489999999999999</v>
      </c>
      <c r="G3" s="41">
        <f>C3*F3</f>
        <v>659.59999999999991</v>
      </c>
      <c r="H3" s="41">
        <f t="shared" ref="H3:H66" si="1">(G3*K3)+G3</f>
        <v>817.90399999999988</v>
      </c>
      <c r="I3" s="41">
        <f t="shared" ref="I3:I66" si="2">H3*2</f>
        <v>1635.8079999999998</v>
      </c>
      <c r="J3" s="36">
        <v>0.16489999999999999</v>
      </c>
      <c r="K3" s="50">
        <v>0.24</v>
      </c>
      <c r="L3" s="34">
        <f t="shared" ref="L3:L66" si="3">C3*J3</f>
        <v>659.59999999999991</v>
      </c>
      <c r="M3" s="34">
        <f t="shared" ref="M3:M66" si="4">L3*2</f>
        <v>1319.1999999999998</v>
      </c>
      <c r="N3" s="34">
        <f t="shared" ref="N3:N66" si="5">M3*0.04</f>
        <v>52.767999999999994</v>
      </c>
      <c r="O3" s="65"/>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68" customHeight="1" x14ac:dyDescent="0.25">
      <c r="A4" s="30">
        <v>3</v>
      </c>
      <c r="B4" s="31" t="s">
        <v>22</v>
      </c>
      <c r="C4" s="45">
        <v>1800</v>
      </c>
      <c r="D4" s="46">
        <f t="shared" si="0"/>
        <v>3600</v>
      </c>
      <c r="E4" s="42" t="s">
        <v>119</v>
      </c>
      <c r="F4" s="39">
        <v>0.2384</v>
      </c>
      <c r="G4" s="41">
        <f>C4*F4</f>
        <v>429.12</v>
      </c>
      <c r="H4" s="41">
        <f t="shared" si="1"/>
        <v>532.10879999999997</v>
      </c>
      <c r="I4" s="41">
        <f t="shared" si="2"/>
        <v>1064.2175999999999</v>
      </c>
      <c r="J4" s="36">
        <v>0.2384</v>
      </c>
      <c r="K4" s="50">
        <v>0.24</v>
      </c>
      <c r="L4" s="34">
        <f t="shared" si="3"/>
        <v>429.12</v>
      </c>
      <c r="M4" s="34">
        <f t="shared" si="4"/>
        <v>858.24</v>
      </c>
      <c r="N4" s="34">
        <f t="shared" si="5"/>
        <v>34.329599999999999</v>
      </c>
      <c r="O4" s="65"/>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91.5" customHeight="1" x14ac:dyDescent="0.25">
      <c r="A5" s="30">
        <v>4</v>
      </c>
      <c r="B5" s="31" t="s">
        <v>23</v>
      </c>
      <c r="C5" s="45">
        <v>1200</v>
      </c>
      <c r="D5" s="46">
        <f t="shared" si="0"/>
        <v>2400</v>
      </c>
      <c r="E5" s="42" t="s">
        <v>120</v>
      </c>
      <c r="F5" s="40">
        <v>0.26900000000000002</v>
      </c>
      <c r="G5" s="41">
        <f t="shared" ref="G5:G68" si="6">C5*F5</f>
        <v>322.8</v>
      </c>
      <c r="H5" s="41">
        <f t="shared" si="1"/>
        <v>400.27199999999999</v>
      </c>
      <c r="I5" s="41">
        <f t="shared" si="2"/>
        <v>800.54399999999998</v>
      </c>
      <c r="J5" s="69">
        <v>0.26900000000000002</v>
      </c>
      <c r="K5" s="50">
        <v>0.24</v>
      </c>
      <c r="L5" s="34">
        <f t="shared" si="3"/>
        <v>322.8</v>
      </c>
      <c r="M5" s="34">
        <f t="shared" si="4"/>
        <v>645.6</v>
      </c>
      <c r="N5" s="34">
        <f t="shared" si="5"/>
        <v>25.824000000000002</v>
      </c>
      <c r="O5" s="65"/>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409.6" customHeight="1" x14ac:dyDescent="0.25">
      <c r="A6" s="30">
        <v>5</v>
      </c>
      <c r="B6" s="31" t="s">
        <v>114</v>
      </c>
      <c r="C6" s="45">
        <v>7</v>
      </c>
      <c r="D6" s="46">
        <f t="shared" si="0"/>
        <v>14</v>
      </c>
      <c r="E6" s="42" t="s">
        <v>121</v>
      </c>
      <c r="F6" s="40">
        <v>7.17</v>
      </c>
      <c r="G6" s="41">
        <f t="shared" si="6"/>
        <v>50.19</v>
      </c>
      <c r="H6" s="41">
        <f t="shared" si="1"/>
        <v>62.235599999999998</v>
      </c>
      <c r="I6" s="41">
        <f t="shared" si="2"/>
        <v>124.4712</v>
      </c>
      <c r="J6" s="36">
        <v>7.17</v>
      </c>
      <c r="K6" s="51">
        <v>0.24</v>
      </c>
      <c r="L6" s="34">
        <f t="shared" si="3"/>
        <v>50.19</v>
      </c>
      <c r="M6" s="34">
        <f t="shared" si="4"/>
        <v>100.38</v>
      </c>
      <c r="N6" s="34">
        <f t="shared" si="5"/>
        <v>4.0152000000000001</v>
      </c>
      <c r="O6" s="65"/>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69.75" customHeight="1" x14ac:dyDescent="0.25">
      <c r="A7" s="30">
        <v>6</v>
      </c>
      <c r="B7" s="31" t="s">
        <v>24</v>
      </c>
      <c r="C7" s="45">
        <v>12</v>
      </c>
      <c r="D7" s="46">
        <f t="shared" si="0"/>
        <v>24</v>
      </c>
      <c r="E7" s="42" t="s">
        <v>121</v>
      </c>
      <c r="F7" s="41">
        <v>9.5299999999999994</v>
      </c>
      <c r="G7" s="41">
        <f t="shared" si="6"/>
        <v>114.35999999999999</v>
      </c>
      <c r="H7" s="41">
        <f t="shared" si="1"/>
        <v>141.8064</v>
      </c>
      <c r="I7" s="41">
        <f t="shared" si="2"/>
        <v>283.61279999999999</v>
      </c>
      <c r="J7" s="34">
        <v>9.5299999999999994</v>
      </c>
      <c r="K7" s="51">
        <v>0.24</v>
      </c>
      <c r="L7" s="34">
        <f t="shared" si="3"/>
        <v>114.35999999999999</v>
      </c>
      <c r="M7" s="34">
        <f t="shared" si="4"/>
        <v>228.71999999999997</v>
      </c>
      <c r="N7" s="34">
        <f t="shared" si="5"/>
        <v>9.1487999999999996</v>
      </c>
      <c r="O7" s="65"/>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75.75" customHeight="1" x14ac:dyDescent="0.25">
      <c r="A8" s="30">
        <v>7</v>
      </c>
      <c r="B8" s="31" t="s">
        <v>25</v>
      </c>
      <c r="C8" s="45">
        <v>35</v>
      </c>
      <c r="D8" s="46">
        <f t="shared" si="0"/>
        <v>70</v>
      </c>
      <c r="E8" s="42" t="s">
        <v>121</v>
      </c>
      <c r="F8" s="41">
        <v>13.57</v>
      </c>
      <c r="G8" s="41">
        <f t="shared" si="6"/>
        <v>474.95</v>
      </c>
      <c r="H8" s="41">
        <f t="shared" si="1"/>
        <v>588.93799999999999</v>
      </c>
      <c r="I8" s="41">
        <f t="shared" si="2"/>
        <v>1177.876</v>
      </c>
      <c r="J8" s="34">
        <v>13.57</v>
      </c>
      <c r="K8" s="51">
        <v>0.24</v>
      </c>
      <c r="L8" s="34">
        <f t="shared" si="3"/>
        <v>474.95</v>
      </c>
      <c r="M8" s="34">
        <f t="shared" si="4"/>
        <v>949.9</v>
      </c>
      <c r="N8" s="34">
        <f t="shared" si="5"/>
        <v>37.996000000000002</v>
      </c>
      <c r="O8" s="65"/>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69" customHeight="1" x14ac:dyDescent="0.25">
      <c r="A9" s="30">
        <v>8</v>
      </c>
      <c r="B9" s="31" t="s">
        <v>26</v>
      </c>
      <c r="C9" s="45">
        <v>55</v>
      </c>
      <c r="D9" s="46">
        <f t="shared" si="0"/>
        <v>110</v>
      </c>
      <c r="E9" s="42" t="s">
        <v>121</v>
      </c>
      <c r="F9" s="41">
        <v>18.37</v>
      </c>
      <c r="G9" s="41">
        <f t="shared" si="6"/>
        <v>1010.35</v>
      </c>
      <c r="H9" s="41">
        <f t="shared" si="1"/>
        <v>1252.8340000000001</v>
      </c>
      <c r="I9" s="41">
        <f t="shared" si="2"/>
        <v>2505.6680000000001</v>
      </c>
      <c r="J9" s="34">
        <v>20.88</v>
      </c>
      <c r="K9" s="51">
        <v>0.24</v>
      </c>
      <c r="L9" s="34">
        <f t="shared" si="3"/>
        <v>1148.3999999999999</v>
      </c>
      <c r="M9" s="34">
        <f t="shared" si="4"/>
        <v>2296.7999999999997</v>
      </c>
      <c r="N9" s="34">
        <f t="shared" si="5"/>
        <v>91.871999999999986</v>
      </c>
      <c r="O9" s="65"/>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69.75" customHeight="1" x14ac:dyDescent="0.25">
      <c r="A10" s="30">
        <v>9</v>
      </c>
      <c r="B10" s="31" t="s">
        <v>27</v>
      </c>
      <c r="C10" s="45">
        <v>25</v>
      </c>
      <c r="D10" s="46">
        <f t="shared" si="0"/>
        <v>50</v>
      </c>
      <c r="E10" s="42" t="s">
        <v>121</v>
      </c>
      <c r="F10" s="41">
        <v>23.26</v>
      </c>
      <c r="G10" s="41">
        <f t="shared" si="6"/>
        <v>581.5</v>
      </c>
      <c r="H10" s="41">
        <f t="shared" si="1"/>
        <v>721.06</v>
      </c>
      <c r="I10" s="41">
        <f t="shared" si="2"/>
        <v>1442.12</v>
      </c>
      <c r="J10" s="34">
        <v>23.26</v>
      </c>
      <c r="K10" s="51">
        <v>0.24</v>
      </c>
      <c r="L10" s="34">
        <f t="shared" si="3"/>
        <v>581.5</v>
      </c>
      <c r="M10" s="34">
        <f t="shared" si="4"/>
        <v>1163</v>
      </c>
      <c r="N10" s="34">
        <f t="shared" si="5"/>
        <v>46.52</v>
      </c>
      <c r="O10" s="65"/>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68.25" customHeight="1" x14ac:dyDescent="0.25">
      <c r="A11" s="30">
        <v>10</v>
      </c>
      <c r="B11" s="31" t="s">
        <v>28</v>
      </c>
      <c r="C11" s="45">
        <v>15</v>
      </c>
      <c r="D11" s="46">
        <f t="shared" si="0"/>
        <v>30</v>
      </c>
      <c r="E11" s="42" t="s">
        <v>121</v>
      </c>
      <c r="F11" s="40">
        <v>27.54</v>
      </c>
      <c r="G11" s="41">
        <f t="shared" si="6"/>
        <v>413.09999999999997</v>
      </c>
      <c r="H11" s="41">
        <f t="shared" si="1"/>
        <v>512.24399999999991</v>
      </c>
      <c r="I11" s="41">
        <f t="shared" si="2"/>
        <v>1024.4879999999998</v>
      </c>
      <c r="J11" s="34">
        <v>31.74</v>
      </c>
      <c r="K11" s="51">
        <v>0.24</v>
      </c>
      <c r="L11" s="34">
        <f t="shared" si="3"/>
        <v>476.09999999999997</v>
      </c>
      <c r="M11" s="34">
        <f t="shared" si="4"/>
        <v>952.19999999999993</v>
      </c>
      <c r="N11" s="34">
        <f t="shared" si="5"/>
        <v>38.088000000000001</v>
      </c>
      <c r="O11" s="65"/>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72" customHeight="1" x14ac:dyDescent="0.25">
      <c r="A12" s="30">
        <v>11</v>
      </c>
      <c r="B12" s="31" t="s">
        <v>29</v>
      </c>
      <c r="C12" s="45">
        <v>5</v>
      </c>
      <c r="D12" s="46">
        <f t="shared" si="0"/>
        <v>10</v>
      </c>
      <c r="E12" s="42" t="s">
        <v>121</v>
      </c>
      <c r="F12" s="41">
        <v>36.68</v>
      </c>
      <c r="G12" s="41">
        <f t="shared" si="6"/>
        <v>183.4</v>
      </c>
      <c r="H12" s="41">
        <f t="shared" si="1"/>
        <v>227.416</v>
      </c>
      <c r="I12" s="41">
        <f t="shared" si="2"/>
        <v>454.83199999999999</v>
      </c>
      <c r="J12" s="34">
        <v>36.68</v>
      </c>
      <c r="K12" s="51">
        <v>0.24</v>
      </c>
      <c r="L12" s="34">
        <f t="shared" si="3"/>
        <v>183.4</v>
      </c>
      <c r="M12" s="34">
        <f t="shared" si="4"/>
        <v>366.8</v>
      </c>
      <c r="N12" s="34">
        <f t="shared" si="5"/>
        <v>14.672000000000001</v>
      </c>
      <c r="O12" s="65"/>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387" customHeight="1" x14ac:dyDescent="0.25">
      <c r="A13" s="30">
        <v>12</v>
      </c>
      <c r="B13" s="31" t="s">
        <v>115</v>
      </c>
      <c r="C13" s="45">
        <v>16</v>
      </c>
      <c r="D13" s="46">
        <f t="shared" si="0"/>
        <v>32</v>
      </c>
      <c r="E13" s="42" t="s">
        <v>121</v>
      </c>
      <c r="F13" s="41">
        <v>9.74</v>
      </c>
      <c r="G13" s="41">
        <f t="shared" si="6"/>
        <v>155.84</v>
      </c>
      <c r="H13" s="41">
        <f t="shared" si="1"/>
        <v>193.24160000000001</v>
      </c>
      <c r="I13" s="41">
        <f t="shared" si="2"/>
        <v>386.48320000000001</v>
      </c>
      <c r="J13" s="34">
        <v>9.74</v>
      </c>
      <c r="K13" s="52">
        <v>0.24</v>
      </c>
      <c r="L13" s="34">
        <f t="shared" si="3"/>
        <v>155.84</v>
      </c>
      <c r="M13" s="34">
        <f t="shared" si="4"/>
        <v>311.68</v>
      </c>
      <c r="N13" s="34">
        <f t="shared" si="5"/>
        <v>12.4672</v>
      </c>
      <c r="O13" s="65"/>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75.75" customHeight="1" x14ac:dyDescent="0.25">
      <c r="A14" s="30">
        <v>13</v>
      </c>
      <c r="B14" s="31" t="s">
        <v>30</v>
      </c>
      <c r="C14" s="45">
        <v>37</v>
      </c>
      <c r="D14" s="46">
        <f t="shared" si="0"/>
        <v>74</v>
      </c>
      <c r="E14" s="42" t="s">
        <v>121</v>
      </c>
      <c r="F14" s="40">
        <v>12.19</v>
      </c>
      <c r="G14" s="41">
        <f t="shared" si="6"/>
        <v>451.03</v>
      </c>
      <c r="H14" s="41">
        <f t="shared" si="1"/>
        <v>559.27719999999999</v>
      </c>
      <c r="I14" s="41">
        <f t="shared" si="2"/>
        <v>1118.5544</v>
      </c>
      <c r="J14" s="34">
        <v>12.19</v>
      </c>
      <c r="K14" s="51">
        <v>0.24</v>
      </c>
      <c r="L14" s="34">
        <f t="shared" si="3"/>
        <v>451.03</v>
      </c>
      <c r="M14" s="34">
        <f t="shared" si="4"/>
        <v>902.06</v>
      </c>
      <c r="N14" s="34">
        <f t="shared" si="5"/>
        <v>36.0824</v>
      </c>
      <c r="O14" s="65"/>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75.75" customHeight="1" x14ac:dyDescent="0.25">
      <c r="A15" s="30">
        <v>14</v>
      </c>
      <c r="B15" s="31" t="s">
        <v>31</v>
      </c>
      <c r="C15" s="45">
        <v>26</v>
      </c>
      <c r="D15" s="46">
        <f t="shared" si="0"/>
        <v>52</v>
      </c>
      <c r="E15" s="42" t="s">
        <v>121</v>
      </c>
      <c r="F15" s="41">
        <v>15.24</v>
      </c>
      <c r="G15" s="41">
        <f t="shared" si="6"/>
        <v>396.24</v>
      </c>
      <c r="H15" s="41">
        <f t="shared" si="1"/>
        <v>491.33760000000001</v>
      </c>
      <c r="I15" s="41">
        <f t="shared" si="2"/>
        <v>982.67520000000002</v>
      </c>
      <c r="J15" s="34">
        <v>15.24</v>
      </c>
      <c r="K15" s="51">
        <v>0.24</v>
      </c>
      <c r="L15" s="34">
        <f t="shared" si="3"/>
        <v>396.24</v>
      </c>
      <c r="M15" s="34">
        <f t="shared" si="4"/>
        <v>792.48</v>
      </c>
      <c r="N15" s="34">
        <f t="shared" si="5"/>
        <v>31.699200000000001</v>
      </c>
      <c r="O15" s="65"/>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69" customHeight="1" x14ac:dyDescent="0.25">
      <c r="A16" s="30">
        <v>15</v>
      </c>
      <c r="B16" s="31" t="s">
        <v>32</v>
      </c>
      <c r="C16" s="45">
        <v>13</v>
      </c>
      <c r="D16" s="46">
        <f t="shared" si="0"/>
        <v>26</v>
      </c>
      <c r="E16" s="42" t="s">
        <v>121</v>
      </c>
      <c r="F16" s="40">
        <v>17.739999999999998</v>
      </c>
      <c r="G16" s="41">
        <f t="shared" si="6"/>
        <v>230.61999999999998</v>
      </c>
      <c r="H16" s="41">
        <f t="shared" si="1"/>
        <v>285.96879999999999</v>
      </c>
      <c r="I16" s="41">
        <f t="shared" si="2"/>
        <v>571.93759999999997</v>
      </c>
      <c r="J16" s="34">
        <v>17.739999999999998</v>
      </c>
      <c r="K16" s="51">
        <v>0.24</v>
      </c>
      <c r="L16" s="34">
        <f t="shared" si="3"/>
        <v>230.61999999999998</v>
      </c>
      <c r="M16" s="34">
        <f t="shared" si="4"/>
        <v>461.23999999999995</v>
      </c>
      <c r="N16" s="34">
        <f t="shared" si="5"/>
        <v>18.4496</v>
      </c>
      <c r="O16" s="65"/>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74.25" customHeight="1" x14ac:dyDescent="0.25">
      <c r="A17" s="30">
        <v>16</v>
      </c>
      <c r="B17" s="31" t="s">
        <v>33</v>
      </c>
      <c r="C17" s="45">
        <v>5</v>
      </c>
      <c r="D17" s="46">
        <f t="shared" si="0"/>
        <v>10</v>
      </c>
      <c r="E17" s="42" t="s">
        <v>121</v>
      </c>
      <c r="F17" s="40">
        <v>21.12</v>
      </c>
      <c r="G17" s="41">
        <f t="shared" si="6"/>
        <v>105.60000000000001</v>
      </c>
      <c r="H17" s="41">
        <f t="shared" si="1"/>
        <v>130.94400000000002</v>
      </c>
      <c r="I17" s="41">
        <f t="shared" si="2"/>
        <v>261.88800000000003</v>
      </c>
      <c r="J17" s="34">
        <v>21.12</v>
      </c>
      <c r="K17" s="51">
        <v>0.24</v>
      </c>
      <c r="L17" s="34">
        <f t="shared" si="3"/>
        <v>105.60000000000001</v>
      </c>
      <c r="M17" s="34">
        <f t="shared" si="4"/>
        <v>211.20000000000002</v>
      </c>
      <c r="N17" s="34">
        <f t="shared" si="5"/>
        <v>8.4480000000000004</v>
      </c>
      <c r="O17" s="65"/>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246.75" customHeight="1" x14ac:dyDescent="0.25">
      <c r="A18" s="30">
        <v>17</v>
      </c>
      <c r="B18" s="31" t="s">
        <v>126</v>
      </c>
      <c r="C18" s="45">
        <v>22000</v>
      </c>
      <c r="D18" s="46">
        <f t="shared" si="0"/>
        <v>44000</v>
      </c>
      <c r="E18" s="42" t="s">
        <v>120</v>
      </c>
      <c r="F18" s="39">
        <v>2.1399999999999999E-2</v>
      </c>
      <c r="G18" s="41">
        <f t="shared" si="6"/>
        <v>470.79999999999995</v>
      </c>
      <c r="H18" s="41">
        <f t="shared" si="1"/>
        <v>583.79199999999992</v>
      </c>
      <c r="I18" s="41">
        <f t="shared" si="2"/>
        <v>1167.5839999999998</v>
      </c>
      <c r="J18" s="36">
        <v>2.1399999999999999E-2</v>
      </c>
      <c r="K18" s="51">
        <v>0.24</v>
      </c>
      <c r="L18" s="34">
        <f t="shared" si="3"/>
        <v>470.79999999999995</v>
      </c>
      <c r="M18" s="34">
        <f t="shared" si="4"/>
        <v>941.59999999999991</v>
      </c>
      <c r="N18" s="34">
        <f t="shared" si="5"/>
        <v>37.663999999999994</v>
      </c>
      <c r="O18" s="65"/>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53.25" customHeight="1" x14ac:dyDescent="0.25">
      <c r="A19" s="30">
        <v>18</v>
      </c>
      <c r="B19" s="31" t="s">
        <v>35</v>
      </c>
      <c r="C19" s="45">
        <v>25000</v>
      </c>
      <c r="D19" s="46">
        <f t="shared" si="0"/>
        <v>50000</v>
      </c>
      <c r="E19" s="42" t="s">
        <v>120</v>
      </c>
      <c r="F19" s="39">
        <v>3.44E-2</v>
      </c>
      <c r="G19" s="41">
        <f t="shared" si="6"/>
        <v>860</v>
      </c>
      <c r="H19" s="41">
        <f t="shared" si="1"/>
        <v>1066.4000000000001</v>
      </c>
      <c r="I19" s="41">
        <f t="shared" si="2"/>
        <v>2132.8000000000002</v>
      </c>
      <c r="J19" s="36">
        <v>3.44E-2</v>
      </c>
      <c r="K19" s="51">
        <v>0.24</v>
      </c>
      <c r="L19" s="34">
        <f t="shared" si="3"/>
        <v>860</v>
      </c>
      <c r="M19" s="34">
        <f t="shared" si="4"/>
        <v>1720</v>
      </c>
      <c r="N19" s="34">
        <f t="shared" si="5"/>
        <v>68.8</v>
      </c>
      <c r="O19" s="65"/>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46.5" customHeight="1" x14ac:dyDescent="0.25">
      <c r="A20" s="30">
        <v>19</v>
      </c>
      <c r="B20" s="31" t="s">
        <v>36</v>
      </c>
      <c r="C20" s="45">
        <v>2000</v>
      </c>
      <c r="D20" s="46">
        <f t="shared" si="0"/>
        <v>4000</v>
      </c>
      <c r="E20" s="42" t="s">
        <v>120</v>
      </c>
      <c r="F20" s="39">
        <v>7.1800000000000003E-2</v>
      </c>
      <c r="G20" s="41">
        <f t="shared" si="6"/>
        <v>143.6</v>
      </c>
      <c r="H20" s="41">
        <f t="shared" si="1"/>
        <v>178.06399999999999</v>
      </c>
      <c r="I20" s="41">
        <f t="shared" si="2"/>
        <v>356.12799999999999</v>
      </c>
      <c r="J20" s="36">
        <v>7.1800000000000003E-2</v>
      </c>
      <c r="K20" s="51">
        <v>0.24</v>
      </c>
      <c r="L20" s="34">
        <f t="shared" si="3"/>
        <v>143.6</v>
      </c>
      <c r="M20" s="34">
        <f t="shared" si="4"/>
        <v>287.2</v>
      </c>
      <c r="N20" s="34">
        <f t="shared" si="5"/>
        <v>11.488</v>
      </c>
      <c r="O20" s="65"/>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04.25" customHeight="1" x14ac:dyDescent="0.25">
      <c r="A21" s="30">
        <v>20</v>
      </c>
      <c r="B21" s="32" t="s">
        <v>127</v>
      </c>
      <c r="C21" s="45">
        <v>420</v>
      </c>
      <c r="D21" s="46">
        <f t="shared" si="0"/>
        <v>840</v>
      </c>
      <c r="E21" s="42" t="s">
        <v>120</v>
      </c>
      <c r="F21" s="40">
        <v>1.0880000000000001</v>
      </c>
      <c r="G21" s="41">
        <f t="shared" si="6"/>
        <v>456.96000000000004</v>
      </c>
      <c r="H21" s="41">
        <f t="shared" si="1"/>
        <v>566.63040000000001</v>
      </c>
      <c r="I21" s="41">
        <f t="shared" si="2"/>
        <v>1133.2608</v>
      </c>
      <c r="J21" s="34">
        <v>1.24</v>
      </c>
      <c r="K21" s="51">
        <v>0.24</v>
      </c>
      <c r="L21" s="34">
        <f t="shared" si="3"/>
        <v>520.79999999999995</v>
      </c>
      <c r="M21" s="34">
        <f t="shared" si="4"/>
        <v>1041.5999999999999</v>
      </c>
      <c r="N21" s="34">
        <f t="shared" si="5"/>
        <v>41.663999999999994</v>
      </c>
      <c r="O21" s="65"/>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96.75" customHeight="1" x14ac:dyDescent="0.25">
      <c r="A22" s="30">
        <v>21</v>
      </c>
      <c r="B22" s="32" t="s">
        <v>128</v>
      </c>
      <c r="C22" s="45">
        <v>1200</v>
      </c>
      <c r="D22" s="46">
        <f t="shared" si="0"/>
        <v>2400</v>
      </c>
      <c r="E22" s="42" t="s">
        <v>120</v>
      </c>
      <c r="F22" s="40">
        <v>2.9000000000000001E-2</v>
      </c>
      <c r="G22" s="41">
        <f t="shared" si="6"/>
        <v>34.800000000000004</v>
      </c>
      <c r="H22" s="41">
        <f t="shared" si="1"/>
        <v>43.152000000000001</v>
      </c>
      <c r="I22" s="41">
        <f t="shared" si="2"/>
        <v>86.304000000000002</v>
      </c>
      <c r="J22" s="36">
        <v>3.7999999999999999E-2</v>
      </c>
      <c r="K22" s="51">
        <v>0.24</v>
      </c>
      <c r="L22" s="34">
        <f t="shared" si="3"/>
        <v>45.6</v>
      </c>
      <c r="M22" s="34">
        <f t="shared" si="4"/>
        <v>91.2</v>
      </c>
      <c r="N22" s="34">
        <f t="shared" si="5"/>
        <v>3.6480000000000001</v>
      </c>
      <c r="O22" s="65"/>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253.5" customHeight="1" x14ac:dyDescent="0.25">
      <c r="A23" s="30">
        <v>22</v>
      </c>
      <c r="B23" s="32" t="s">
        <v>116</v>
      </c>
      <c r="C23" s="45">
        <v>320</v>
      </c>
      <c r="D23" s="46">
        <f t="shared" si="0"/>
        <v>640</v>
      </c>
      <c r="E23" s="42" t="s">
        <v>120</v>
      </c>
      <c r="F23" s="40">
        <v>0.59699999999999998</v>
      </c>
      <c r="G23" s="41">
        <f t="shared" si="6"/>
        <v>191.04</v>
      </c>
      <c r="H23" s="41">
        <f t="shared" si="1"/>
        <v>236.88959999999997</v>
      </c>
      <c r="I23" s="41">
        <f t="shared" si="2"/>
        <v>473.77919999999995</v>
      </c>
      <c r="J23" s="69">
        <v>0.59699999999999998</v>
      </c>
      <c r="K23" s="51">
        <v>0.24</v>
      </c>
      <c r="L23" s="34">
        <f t="shared" si="3"/>
        <v>191.04</v>
      </c>
      <c r="M23" s="34">
        <f t="shared" si="4"/>
        <v>382.08</v>
      </c>
      <c r="N23" s="34">
        <f t="shared" si="5"/>
        <v>15.283199999999999</v>
      </c>
      <c r="O23" s="65"/>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260.25" customHeight="1" x14ac:dyDescent="0.25">
      <c r="A24" s="30">
        <v>23</v>
      </c>
      <c r="B24" s="32" t="s">
        <v>39</v>
      </c>
      <c r="C24" s="45">
        <v>960</v>
      </c>
      <c r="D24" s="46">
        <f t="shared" si="0"/>
        <v>1920</v>
      </c>
      <c r="E24" s="42" t="s">
        <v>120</v>
      </c>
      <c r="F24" s="41">
        <v>4.87</v>
      </c>
      <c r="G24" s="41">
        <f t="shared" si="6"/>
        <v>4675.2</v>
      </c>
      <c r="H24" s="41">
        <f t="shared" si="1"/>
        <v>5282.9759999999997</v>
      </c>
      <c r="I24" s="41">
        <f t="shared" si="2"/>
        <v>10565.951999999999</v>
      </c>
      <c r="J24" s="34">
        <v>5.87</v>
      </c>
      <c r="K24" s="51">
        <v>0.13</v>
      </c>
      <c r="L24" s="34">
        <f t="shared" si="3"/>
        <v>5635.2</v>
      </c>
      <c r="M24" s="34">
        <f t="shared" si="4"/>
        <v>11270.4</v>
      </c>
      <c r="N24" s="34">
        <f t="shared" si="5"/>
        <v>450.81599999999997</v>
      </c>
      <c r="O24" s="65"/>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20" customHeight="1" x14ac:dyDescent="0.25">
      <c r="A25" s="30">
        <v>24</v>
      </c>
      <c r="B25" s="72" t="s">
        <v>131</v>
      </c>
      <c r="C25" s="45">
        <v>1000</v>
      </c>
      <c r="D25" s="46">
        <f t="shared" si="0"/>
        <v>2000</v>
      </c>
      <c r="E25" s="71" t="s">
        <v>120</v>
      </c>
      <c r="F25" s="41"/>
      <c r="G25" s="41">
        <f t="shared" si="6"/>
        <v>0</v>
      </c>
      <c r="H25" s="41">
        <f t="shared" si="1"/>
        <v>0</v>
      </c>
      <c r="I25" s="41">
        <f t="shared" si="2"/>
        <v>0</v>
      </c>
      <c r="J25" s="34">
        <v>7.0000000000000007E-2</v>
      </c>
      <c r="K25" s="51">
        <v>0.24</v>
      </c>
      <c r="L25" s="34">
        <f t="shared" si="3"/>
        <v>70</v>
      </c>
      <c r="M25" s="34">
        <f t="shared" si="4"/>
        <v>140</v>
      </c>
      <c r="N25" s="34">
        <f t="shared" si="5"/>
        <v>5.6000000000000005</v>
      </c>
      <c r="O25" s="65"/>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381" customHeight="1" x14ac:dyDescent="0.25">
      <c r="A26" s="30">
        <v>25</v>
      </c>
      <c r="B26" s="31" t="s">
        <v>117</v>
      </c>
      <c r="C26" s="45">
        <v>11</v>
      </c>
      <c r="D26" s="46">
        <f t="shared" si="0"/>
        <v>22</v>
      </c>
      <c r="E26" s="42" t="s">
        <v>121</v>
      </c>
      <c r="F26" s="41">
        <v>14.29</v>
      </c>
      <c r="G26" s="41">
        <f t="shared" si="6"/>
        <v>157.19</v>
      </c>
      <c r="H26" s="41">
        <f t="shared" si="1"/>
        <v>194.91559999999998</v>
      </c>
      <c r="I26" s="41">
        <f t="shared" si="2"/>
        <v>389.83119999999997</v>
      </c>
      <c r="J26" s="34">
        <v>15.54</v>
      </c>
      <c r="K26" s="51">
        <v>0.24</v>
      </c>
      <c r="L26" s="34">
        <f t="shared" si="3"/>
        <v>170.94</v>
      </c>
      <c r="M26" s="34">
        <f t="shared" si="4"/>
        <v>341.88</v>
      </c>
      <c r="N26" s="34">
        <f t="shared" si="5"/>
        <v>13.6752</v>
      </c>
      <c r="O26" s="65"/>
      <c r="P26" s="5"/>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47.25" customHeight="1" x14ac:dyDescent="0.25">
      <c r="A27" s="30">
        <v>26</v>
      </c>
      <c r="B27" s="31" t="s">
        <v>41</v>
      </c>
      <c r="C27" s="45">
        <v>11</v>
      </c>
      <c r="D27" s="46">
        <f t="shared" si="0"/>
        <v>22</v>
      </c>
      <c r="E27" s="42" t="s">
        <v>121</v>
      </c>
      <c r="F27" s="40">
        <v>15.53</v>
      </c>
      <c r="G27" s="41">
        <f t="shared" si="6"/>
        <v>170.82999999999998</v>
      </c>
      <c r="H27" s="41">
        <f t="shared" si="1"/>
        <v>211.82919999999999</v>
      </c>
      <c r="I27" s="41">
        <f t="shared" si="2"/>
        <v>423.65839999999997</v>
      </c>
      <c r="J27" s="34">
        <v>21.96</v>
      </c>
      <c r="K27" s="51">
        <v>0.24</v>
      </c>
      <c r="L27" s="34">
        <f t="shared" si="3"/>
        <v>241.56</v>
      </c>
      <c r="M27" s="34">
        <f t="shared" si="4"/>
        <v>483.12</v>
      </c>
      <c r="N27" s="34">
        <f t="shared" si="5"/>
        <v>19.3248</v>
      </c>
      <c r="O27" s="65"/>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60" customHeight="1" x14ac:dyDescent="0.25">
      <c r="A28" s="30">
        <v>27</v>
      </c>
      <c r="B28" s="31" t="s">
        <v>42</v>
      </c>
      <c r="C28" s="45">
        <v>12</v>
      </c>
      <c r="D28" s="46">
        <f t="shared" si="0"/>
        <v>24</v>
      </c>
      <c r="E28" s="42" t="s">
        <v>121</v>
      </c>
      <c r="F28" s="41">
        <v>28.78</v>
      </c>
      <c r="G28" s="41">
        <f t="shared" si="6"/>
        <v>345.36</v>
      </c>
      <c r="H28" s="41">
        <f t="shared" si="1"/>
        <v>428.24639999999999</v>
      </c>
      <c r="I28" s="41">
        <f t="shared" si="2"/>
        <v>856.49279999999999</v>
      </c>
      <c r="J28" s="34">
        <v>29.52</v>
      </c>
      <c r="K28" s="51">
        <v>0.24</v>
      </c>
      <c r="L28" s="34">
        <f t="shared" si="3"/>
        <v>354.24</v>
      </c>
      <c r="M28" s="34">
        <f t="shared" si="4"/>
        <v>708.48</v>
      </c>
      <c r="N28" s="34">
        <f t="shared" si="5"/>
        <v>28.339200000000002</v>
      </c>
      <c r="O28" s="65"/>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62.25" customHeight="1" x14ac:dyDescent="0.25">
      <c r="A29" s="30">
        <v>28</v>
      </c>
      <c r="B29" s="31" t="s">
        <v>43</v>
      </c>
      <c r="C29" s="45">
        <v>20</v>
      </c>
      <c r="D29" s="46">
        <f t="shared" si="0"/>
        <v>40</v>
      </c>
      <c r="E29" s="42" t="s">
        <v>121</v>
      </c>
      <c r="F29" s="41">
        <v>38.299999999999997</v>
      </c>
      <c r="G29" s="41">
        <f t="shared" si="6"/>
        <v>766</v>
      </c>
      <c r="H29" s="41">
        <f t="shared" si="1"/>
        <v>949.84</v>
      </c>
      <c r="I29" s="41">
        <f t="shared" si="2"/>
        <v>1899.68</v>
      </c>
      <c r="J29" s="34">
        <v>39.56</v>
      </c>
      <c r="K29" s="51">
        <v>0.24</v>
      </c>
      <c r="L29" s="34">
        <f t="shared" si="3"/>
        <v>791.2</v>
      </c>
      <c r="M29" s="34">
        <f t="shared" si="4"/>
        <v>1582.4</v>
      </c>
      <c r="N29" s="34">
        <f t="shared" si="5"/>
        <v>63.296000000000006</v>
      </c>
      <c r="O29" s="65"/>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59.25" customHeight="1" x14ac:dyDescent="0.25">
      <c r="A30" s="30">
        <v>29</v>
      </c>
      <c r="B30" s="31" t="s">
        <v>44</v>
      </c>
      <c r="C30" s="45">
        <v>15</v>
      </c>
      <c r="D30" s="46">
        <f t="shared" si="0"/>
        <v>30</v>
      </c>
      <c r="E30" s="42" t="s">
        <v>121</v>
      </c>
      <c r="F30" s="41">
        <v>48.35</v>
      </c>
      <c r="G30" s="41">
        <f t="shared" si="6"/>
        <v>725.25</v>
      </c>
      <c r="H30" s="41">
        <f t="shared" si="1"/>
        <v>899.31</v>
      </c>
      <c r="I30" s="41">
        <f t="shared" si="2"/>
        <v>1798.62</v>
      </c>
      <c r="J30" s="34">
        <v>49.5</v>
      </c>
      <c r="K30" s="51">
        <v>0.24</v>
      </c>
      <c r="L30" s="34">
        <f t="shared" si="3"/>
        <v>742.5</v>
      </c>
      <c r="M30" s="34">
        <f t="shared" si="4"/>
        <v>1485</v>
      </c>
      <c r="N30" s="34">
        <f t="shared" si="5"/>
        <v>59.4</v>
      </c>
      <c r="O30" s="65"/>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64.5" customHeight="1" x14ac:dyDescent="0.25">
      <c r="A31" s="30">
        <v>30</v>
      </c>
      <c r="B31" s="31" t="s">
        <v>45</v>
      </c>
      <c r="C31" s="45">
        <v>10</v>
      </c>
      <c r="D31" s="46">
        <f t="shared" si="0"/>
        <v>20</v>
      </c>
      <c r="E31" s="42" t="s">
        <v>121</v>
      </c>
      <c r="F31" s="41">
        <v>59.77</v>
      </c>
      <c r="G31" s="41">
        <f t="shared" si="6"/>
        <v>597.70000000000005</v>
      </c>
      <c r="H31" s="41">
        <f t="shared" si="1"/>
        <v>741.14800000000002</v>
      </c>
      <c r="I31" s="41">
        <f t="shared" si="2"/>
        <v>1482.296</v>
      </c>
      <c r="J31" s="34">
        <v>62.6</v>
      </c>
      <c r="K31" s="51">
        <v>0.24</v>
      </c>
      <c r="L31" s="34">
        <f t="shared" si="3"/>
        <v>626</v>
      </c>
      <c r="M31" s="34">
        <f t="shared" si="4"/>
        <v>1252</v>
      </c>
      <c r="N31" s="34">
        <f t="shared" si="5"/>
        <v>50.08</v>
      </c>
      <c r="O31" s="65"/>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52.5" customHeight="1" x14ac:dyDescent="0.25">
      <c r="A32" s="30">
        <v>31</v>
      </c>
      <c r="B32" s="31" t="s">
        <v>46</v>
      </c>
      <c r="C32" s="45">
        <v>2</v>
      </c>
      <c r="D32" s="46">
        <f t="shared" si="0"/>
        <v>4</v>
      </c>
      <c r="E32" s="42" t="s">
        <v>121</v>
      </c>
      <c r="F32" s="41">
        <v>69.760000000000005</v>
      </c>
      <c r="G32" s="41">
        <f t="shared" si="6"/>
        <v>139.52000000000001</v>
      </c>
      <c r="H32" s="41">
        <f t="shared" si="1"/>
        <v>173.00480000000002</v>
      </c>
      <c r="I32" s="41">
        <f t="shared" si="2"/>
        <v>346.00960000000003</v>
      </c>
      <c r="J32" s="34">
        <v>71</v>
      </c>
      <c r="K32" s="51">
        <v>0.24</v>
      </c>
      <c r="L32" s="34">
        <f t="shared" si="3"/>
        <v>142</v>
      </c>
      <c r="M32" s="34">
        <f t="shared" si="4"/>
        <v>284</v>
      </c>
      <c r="N32" s="34">
        <f t="shared" si="5"/>
        <v>11.36</v>
      </c>
      <c r="O32" s="65"/>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60" customHeight="1" x14ac:dyDescent="0.25">
      <c r="A33" s="30">
        <v>32</v>
      </c>
      <c r="B33" s="31" t="s">
        <v>47</v>
      </c>
      <c r="C33" s="45">
        <v>1</v>
      </c>
      <c r="D33" s="46">
        <f t="shared" si="0"/>
        <v>2</v>
      </c>
      <c r="E33" s="42" t="s">
        <v>121</v>
      </c>
      <c r="F33" s="41">
        <v>101.59</v>
      </c>
      <c r="G33" s="41">
        <f t="shared" si="6"/>
        <v>101.59</v>
      </c>
      <c r="H33" s="41">
        <f t="shared" si="1"/>
        <v>125.9716</v>
      </c>
      <c r="I33" s="41">
        <f t="shared" si="2"/>
        <v>251.94319999999999</v>
      </c>
      <c r="J33" s="34">
        <v>104</v>
      </c>
      <c r="K33" s="51">
        <v>0.24</v>
      </c>
      <c r="L33" s="34">
        <f t="shared" si="3"/>
        <v>104</v>
      </c>
      <c r="M33" s="34">
        <f t="shared" si="4"/>
        <v>208</v>
      </c>
      <c r="N33" s="34">
        <f t="shared" si="5"/>
        <v>8.32</v>
      </c>
      <c r="O33" s="65"/>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296.25" customHeight="1" x14ac:dyDescent="0.25">
      <c r="A34" s="30">
        <v>33</v>
      </c>
      <c r="B34" s="31" t="s">
        <v>48</v>
      </c>
      <c r="C34" s="45">
        <v>350</v>
      </c>
      <c r="D34" s="46">
        <f t="shared" si="0"/>
        <v>700</v>
      </c>
      <c r="E34" s="42" t="s">
        <v>122</v>
      </c>
      <c r="F34" s="40">
        <v>2.1890000000000001</v>
      </c>
      <c r="G34" s="41">
        <f t="shared" si="6"/>
        <v>766.15</v>
      </c>
      <c r="H34" s="41">
        <f t="shared" si="1"/>
        <v>950.02599999999995</v>
      </c>
      <c r="I34" s="41">
        <f t="shared" si="2"/>
        <v>1900.0519999999999</v>
      </c>
      <c r="J34" s="34">
        <v>5.49</v>
      </c>
      <c r="K34" s="51">
        <v>0.24</v>
      </c>
      <c r="L34" s="34">
        <f t="shared" si="3"/>
        <v>1921.5</v>
      </c>
      <c r="M34" s="34">
        <f t="shared" si="4"/>
        <v>3843</v>
      </c>
      <c r="N34" s="34">
        <f t="shared" si="5"/>
        <v>153.72</v>
      </c>
      <c r="O34" s="65"/>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231" customHeight="1" x14ac:dyDescent="0.25">
      <c r="A35" s="30">
        <v>34</v>
      </c>
      <c r="B35" s="31" t="s">
        <v>87</v>
      </c>
      <c r="C35" s="45">
        <v>50</v>
      </c>
      <c r="D35" s="46">
        <f t="shared" si="0"/>
        <v>100</v>
      </c>
      <c r="E35" s="42" t="s">
        <v>120</v>
      </c>
      <c r="F35" s="41">
        <v>190</v>
      </c>
      <c r="G35" s="41">
        <f t="shared" si="6"/>
        <v>9500</v>
      </c>
      <c r="H35" s="41">
        <f t="shared" si="1"/>
        <v>11780</v>
      </c>
      <c r="I35" s="41">
        <f t="shared" si="2"/>
        <v>23560</v>
      </c>
      <c r="J35" s="34">
        <v>190</v>
      </c>
      <c r="K35" s="51">
        <v>0.24</v>
      </c>
      <c r="L35" s="34">
        <f t="shared" si="3"/>
        <v>9500</v>
      </c>
      <c r="M35" s="34">
        <f t="shared" si="4"/>
        <v>19000</v>
      </c>
      <c r="N35" s="34">
        <f t="shared" si="5"/>
        <v>760</v>
      </c>
      <c r="O35" s="65"/>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78" customHeight="1" x14ac:dyDescent="0.25">
      <c r="A36" s="30">
        <v>35</v>
      </c>
      <c r="B36" s="70" t="s">
        <v>129</v>
      </c>
      <c r="C36" s="45">
        <v>5</v>
      </c>
      <c r="D36" s="46">
        <f t="shared" si="0"/>
        <v>10</v>
      </c>
      <c r="E36" s="71" t="s">
        <v>120</v>
      </c>
      <c r="F36" s="40">
        <v>5</v>
      </c>
      <c r="G36" s="41">
        <f t="shared" si="6"/>
        <v>25</v>
      </c>
      <c r="H36" s="41">
        <f t="shared" si="1"/>
        <v>31</v>
      </c>
      <c r="I36" s="41">
        <f t="shared" si="2"/>
        <v>62</v>
      </c>
      <c r="J36" s="34">
        <v>3</v>
      </c>
      <c r="K36" s="51">
        <v>0.24</v>
      </c>
      <c r="L36" s="34">
        <f t="shared" si="3"/>
        <v>15</v>
      </c>
      <c r="M36" s="34">
        <f t="shared" si="4"/>
        <v>30</v>
      </c>
      <c r="N36" s="34">
        <f t="shared" si="5"/>
        <v>1.2</v>
      </c>
      <c r="O36" s="6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39" customHeight="1" x14ac:dyDescent="0.25">
      <c r="A37" s="30">
        <v>36</v>
      </c>
      <c r="B37" s="32" t="s">
        <v>49</v>
      </c>
      <c r="C37" s="45">
        <v>15</v>
      </c>
      <c r="D37" s="46">
        <f t="shared" si="0"/>
        <v>30</v>
      </c>
      <c r="E37" s="42" t="s">
        <v>120</v>
      </c>
      <c r="F37" s="41">
        <v>1.99</v>
      </c>
      <c r="G37" s="41">
        <f t="shared" si="6"/>
        <v>29.85</v>
      </c>
      <c r="H37" s="41">
        <f t="shared" si="1"/>
        <v>37.014000000000003</v>
      </c>
      <c r="I37" s="41">
        <f t="shared" si="2"/>
        <v>74.028000000000006</v>
      </c>
      <c r="J37" s="34">
        <v>2.19</v>
      </c>
      <c r="K37" s="50">
        <v>0.24</v>
      </c>
      <c r="L37" s="34">
        <f t="shared" si="3"/>
        <v>32.85</v>
      </c>
      <c r="M37" s="34">
        <f t="shared" si="4"/>
        <v>65.7</v>
      </c>
      <c r="N37" s="34">
        <f t="shared" si="5"/>
        <v>2.6280000000000001</v>
      </c>
      <c r="O37" s="65"/>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99.75" customHeight="1" x14ac:dyDescent="0.25">
      <c r="A38" s="30">
        <v>37</v>
      </c>
      <c r="B38" s="70" t="s">
        <v>130</v>
      </c>
      <c r="C38" s="45">
        <v>11</v>
      </c>
      <c r="D38" s="46">
        <f t="shared" si="0"/>
        <v>22</v>
      </c>
      <c r="E38" s="71" t="s">
        <v>120</v>
      </c>
      <c r="F38" s="40">
        <v>15</v>
      </c>
      <c r="G38" s="41">
        <f t="shared" si="6"/>
        <v>165</v>
      </c>
      <c r="H38" s="41">
        <f t="shared" si="1"/>
        <v>204.6</v>
      </c>
      <c r="I38" s="41">
        <f t="shared" si="2"/>
        <v>409.2</v>
      </c>
      <c r="J38" s="34">
        <v>18</v>
      </c>
      <c r="K38" s="51">
        <v>0.24</v>
      </c>
      <c r="L38" s="34">
        <f t="shared" si="3"/>
        <v>198</v>
      </c>
      <c r="M38" s="34">
        <f t="shared" si="4"/>
        <v>396</v>
      </c>
      <c r="N38" s="34">
        <f t="shared" si="5"/>
        <v>15.84</v>
      </c>
      <c r="O38" s="65"/>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285.75" customHeight="1" x14ac:dyDescent="0.25">
      <c r="A39" s="30">
        <v>38</v>
      </c>
      <c r="B39" s="31" t="s">
        <v>91</v>
      </c>
      <c r="C39" s="45">
        <v>7000</v>
      </c>
      <c r="D39" s="46">
        <f t="shared" si="0"/>
        <v>14000</v>
      </c>
      <c r="E39" s="42" t="s">
        <v>122</v>
      </c>
      <c r="F39" s="40">
        <v>4.3999999999999997E-2</v>
      </c>
      <c r="G39" s="41">
        <f t="shared" si="6"/>
        <v>308</v>
      </c>
      <c r="H39" s="41">
        <f t="shared" si="1"/>
        <v>381.92</v>
      </c>
      <c r="I39" s="41">
        <f t="shared" si="2"/>
        <v>763.84</v>
      </c>
      <c r="J39" s="36">
        <v>3.9E-2</v>
      </c>
      <c r="K39" s="50">
        <v>0.24</v>
      </c>
      <c r="L39" s="34">
        <f t="shared" si="3"/>
        <v>273</v>
      </c>
      <c r="M39" s="34">
        <f t="shared" si="4"/>
        <v>546</v>
      </c>
      <c r="N39" s="34">
        <f t="shared" si="5"/>
        <v>21.84</v>
      </c>
      <c r="O39" s="65"/>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66.75" customHeight="1" x14ac:dyDescent="0.25">
      <c r="A40" s="30">
        <v>39</v>
      </c>
      <c r="B40" s="32" t="s">
        <v>53</v>
      </c>
      <c r="C40" s="45">
        <v>500</v>
      </c>
      <c r="D40" s="46">
        <f t="shared" si="0"/>
        <v>1000</v>
      </c>
      <c r="E40" s="42" t="s">
        <v>120</v>
      </c>
      <c r="F40" s="39">
        <v>2.3800000000000002E-2</v>
      </c>
      <c r="G40" s="41">
        <f t="shared" si="6"/>
        <v>11.9</v>
      </c>
      <c r="H40" s="41">
        <f t="shared" si="1"/>
        <v>14.756</v>
      </c>
      <c r="I40" s="41">
        <f t="shared" si="2"/>
        <v>29.512</v>
      </c>
      <c r="J40" s="36">
        <v>2.3800000000000002E-2</v>
      </c>
      <c r="K40" s="50">
        <v>0.24</v>
      </c>
      <c r="L40" s="34">
        <f t="shared" si="3"/>
        <v>11.9</v>
      </c>
      <c r="M40" s="34">
        <f t="shared" si="4"/>
        <v>23.8</v>
      </c>
      <c r="N40" s="34">
        <f t="shared" si="5"/>
        <v>0.95200000000000007</v>
      </c>
      <c r="O40" s="65"/>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75" customHeight="1" x14ac:dyDescent="0.25">
      <c r="A41" s="30">
        <v>40</v>
      </c>
      <c r="B41" s="32" t="s">
        <v>54</v>
      </c>
      <c r="C41" s="45">
        <v>2000</v>
      </c>
      <c r="D41" s="46">
        <f t="shared" si="0"/>
        <v>4000</v>
      </c>
      <c r="E41" s="42" t="s">
        <v>120</v>
      </c>
      <c r="F41" s="39">
        <v>2.3599999999999999E-2</v>
      </c>
      <c r="G41" s="41">
        <f t="shared" si="6"/>
        <v>47.199999999999996</v>
      </c>
      <c r="H41" s="41">
        <f t="shared" si="1"/>
        <v>58.527999999999992</v>
      </c>
      <c r="I41" s="41">
        <f t="shared" si="2"/>
        <v>117.05599999999998</v>
      </c>
      <c r="J41" s="36">
        <v>2.3599999999999999E-2</v>
      </c>
      <c r="K41" s="50">
        <v>0.24</v>
      </c>
      <c r="L41" s="34">
        <f t="shared" si="3"/>
        <v>47.199999999999996</v>
      </c>
      <c r="M41" s="34">
        <f t="shared" si="4"/>
        <v>94.399999999999991</v>
      </c>
      <c r="N41" s="34">
        <f t="shared" si="5"/>
        <v>3.7759999999999998</v>
      </c>
      <c r="O41" s="65"/>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63.75" customHeight="1" x14ac:dyDescent="0.25">
      <c r="A42" s="30">
        <v>41</v>
      </c>
      <c r="B42" s="32" t="s">
        <v>55</v>
      </c>
      <c r="C42" s="45">
        <v>20000</v>
      </c>
      <c r="D42" s="46">
        <f t="shared" si="0"/>
        <v>40000</v>
      </c>
      <c r="E42" s="42" t="s">
        <v>120</v>
      </c>
      <c r="F42" s="39">
        <v>7.7000000000000002E-3</v>
      </c>
      <c r="G42" s="41">
        <f t="shared" si="6"/>
        <v>154</v>
      </c>
      <c r="H42" s="41">
        <f t="shared" si="1"/>
        <v>190.96</v>
      </c>
      <c r="I42" s="41">
        <f t="shared" si="2"/>
        <v>381.92</v>
      </c>
      <c r="J42" s="36">
        <v>8.5000000000000006E-3</v>
      </c>
      <c r="K42" s="50">
        <v>0.24</v>
      </c>
      <c r="L42" s="34">
        <f t="shared" si="3"/>
        <v>170</v>
      </c>
      <c r="M42" s="34">
        <f t="shared" si="4"/>
        <v>340</v>
      </c>
      <c r="N42" s="34">
        <f t="shared" si="5"/>
        <v>13.6</v>
      </c>
      <c r="O42" s="65"/>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27" customHeight="1" x14ac:dyDescent="0.25">
      <c r="A43" s="30">
        <v>42</v>
      </c>
      <c r="B43" s="32" t="s">
        <v>56</v>
      </c>
      <c r="C43" s="45">
        <v>6000</v>
      </c>
      <c r="D43" s="46">
        <f t="shared" si="0"/>
        <v>12000</v>
      </c>
      <c r="E43" s="42" t="s">
        <v>120</v>
      </c>
      <c r="F43" s="39">
        <v>1.17E-2</v>
      </c>
      <c r="G43" s="41">
        <f t="shared" si="6"/>
        <v>70.2</v>
      </c>
      <c r="H43" s="41">
        <f t="shared" si="1"/>
        <v>87.048000000000002</v>
      </c>
      <c r="I43" s="41">
        <f t="shared" si="2"/>
        <v>174.096</v>
      </c>
      <c r="J43" s="36">
        <v>5.1999999999999998E-2</v>
      </c>
      <c r="K43" s="50">
        <v>0.24</v>
      </c>
      <c r="L43" s="34">
        <f t="shared" si="3"/>
        <v>312</v>
      </c>
      <c r="M43" s="34">
        <f t="shared" si="4"/>
        <v>624</v>
      </c>
      <c r="N43" s="34">
        <f t="shared" si="5"/>
        <v>24.96</v>
      </c>
      <c r="O43" s="65"/>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194.25" customHeight="1" x14ac:dyDescent="0.25">
      <c r="A44" s="30">
        <v>43</v>
      </c>
      <c r="B44" s="31" t="s">
        <v>92</v>
      </c>
      <c r="C44" s="45">
        <v>280000</v>
      </c>
      <c r="D44" s="46">
        <f t="shared" si="0"/>
        <v>560000</v>
      </c>
      <c r="E44" s="42" t="s">
        <v>120</v>
      </c>
      <c r="F44" s="39">
        <v>1.03E-2</v>
      </c>
      <c r="G44" s="41">
        <f t="shared" si="6"/>
        <v>2884</v>
      </c>
      <c r="H44" s="41">
        <f t="shared" si="1"/>
        <v>3057.04</v>
      </c>
      <c r="I44" s="41">
        <f t="shared" si="2"/>
        <v>6114.08</v>
      </c>
      <c r="J44" s="36">
        <v>1.0999999999999999E-2</v>
      </c>
      <c r="K44" s="50">
        <v>0.06</v>
      </c>
      <c r="L44" s="34">
        <f t="shared" si="3"/>
        <v>3080</v>
      </c>
      <c r="M44" s="34">
        <f t="shared" si="4"/>
        <v>6160</v>
      </c>
      <c r="N44" s="34">
        <f t="shared" si="5"/>
        <v>246.4</v>
      </c>
      <c r="O44" s="65"/>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149.25" customHeight="1" x14ac:dyDescent="0.25">
      <c r="A45" s="30">
        <v>44</v>
      </c>
      <c r="B45" s="70" t="s">
        <v>132</v>
      </c>
      <c r="C45" s="45">
        <v>10</v>
      </c>
      <c r="D45" s="46">
        <f t="shared" si="0"/>
        <v>20</v>
      </c>
      <c r="E45" s="71" t="s">
        <v>120</v>
      </c>
      <c r="F45" s="41">
        <v>2.1800000000000002</v>
      </c>
      <c r="G45" s="41">
        <f t="shared" si="6"/>
        <v>21.8</v>
      </c>
      <c r="H45" s="41">
        <f t="shared" si="1"/>
        <v>27.032</v>
      </c>
      <c r="I45" s="41">
        <f t="shared" si="2"/>
        <v>54.064</v>
      </c>
      <c r="J45" s="34">
        <v>2.1</v>
      </c>
      <c r="K45" s="50">
        <v>0.24</v>
      </c>
      <c r="L45" s="34">
        <f t="shared" si="3"/>
        <v>21</v>
      </c>
      <c r="M45" s="34">
        <f t="shared" si="4"/>
        <v>42</v>
      </c>
      <c r="N45" s="34">
        <f t="shared" si="5"/>
        <v>1.68</v>
      </c>
      <c r="O45" s="65"/>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ht="151.5" customHeight="1" x14ac:dyDescent="0.25">
      <c r="A46" s="30">
        <v>45</v>
      </c>
      <c r="B46" s="31" t="s">
        <v>58</v>
      </c>
      <c r="C46" s="45">
        <v>150</v>
      </c>
      <c r="D46" s="46">
        <f t="shared" si="0"/>
        <v>300</v>
      </c>
      <c r="E46" s="42" t="s">
        <v>120</v>
      </c>
      <c r="F46" s="41">
        <v>2.1800000000000002</v>
      </c>
      <c r="G46" s="41">
        <f t="shared" si="6"/>
        <v>327</v>
      </c>
      <c r="H46" s="41">
        <f t="shared" si="1"/>
        <v>405.48</v>
      </c>
      <c r="I46" s="41">
        <f t="shared" si="2"/>
        <v>810.96</v>
      </c>
      <c r="J46" s="34">
        <v>2.1</v>
      </c>
      <c r="K46" s="50">
        <v>0.24</v>
      </c>
      <c r="L46" s="34">
        <f t="shared" si="3"/>
        <v>315</v>
      </c>
      <c r="M46" s="34">
        <f t="shared" si="4"/>
        <v>630</v>
      </c>
      <c r="N46" s="34">
        <f t="shared" si="5"/>
        <v>25.2</v>
      </c>
      <c r="O46" s="65"/>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ht="128.25" customHeight="1" x14ac:dyDescent="0.25">
      <c r="A47" s="30">
        <v>46</v>
      </c>
      <c r="B47" s="31" t="s">
        <v>59</v>
      </c>
      <c r="C47" s="45">
        <v>10</v>
      </c>
      <c r="D47" s="46">
        <f t="shared" si="0"/>
        <v>20</v>
      </c>
      <c r="E47" s="42" t="s">
        <v>120</v>
      </c>
      <c r="F47" s="41">
        <v>10.69</v>
      </c>
      <c r="G47" s="41">
        <f t="shared" si="6"/>
        <v>106.89999999999999</v>
      </c>
      <c r="H47" s="41">
        <f t="shared" si="1"/>
        <v>132.55599999999998</v>
      </c>
      <c r="I47" s="41">
        <f t="shared" si="2"/>
        <v>265.11199999999997</v>
      </c>
      <c r="J47" s="34">
        <v>16</v>
      </c>
      <c r="K47" s="50">
        <v>0.24</v>
      </c>
      <c r="L47" s="34">
        <f t="shared" si="3"/>
        <v>160</v>
      </c>
      <c r="M47" s="34">
        <f t="shared" si="4"/>
        <v>320</v>
      </c>
      <c r="N47" s="34">
        <f t="shared" si="5"/>
        <v>12.8</v>
      </c>
      <c r="O47" s="65"/>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ht="180.75" customHeight="1" x14ac:dyDescent="0.25">
      <c r="A48" s="30">
        <v>47</v>
      </c>
      <c r="B48" s="31" t="s">
        <v>60</v>
      </c>
      <c r="C48" s="45">
        <v>70</v>
      </c>
      <c r="D48" s="46">
        <f t="shared" si="0"/>
        <v>140</v>
      </c>
      <c r="E48" s="42" t="s">
        <v>120</v>
      </c>
      <c r="F48" s="40">
        <v>7.4989999999999997</v>
      </c>
      <c r="G48" s="41">
        <f t="shared" si="6"/>
        <v>524.92999999999995</v>
      </c>
      <c r="H48" s="41">
        <f t="shared" si="1"/>
        <v>650.91319999999996</v>
      </c>
      <c r="I48" s="41">
        <f t="shared" si="2"/>
        <v>1301.8263999999999</v>
      </c>
      <c r="J48" s="69">
        <v>7.4989999999999997</v>
      </c>
      <c r="K48" s="50">
        <v>0.24</v>
      </c>
      <c r="L48" s="34">
        <f t="shared" si="3"/>
        <v>524.92999999999995</v>
      </c>
      <c r="M48" s="34">
        <f t="shared" si="4"/>
        <v>1049.8599999999999</v>
      </c>
      <c r="N48" s="34">
        <f t="shared" si="5"/>
        <v>41.994399999999999</v>
      </c>
      <c r="O48" s="65"/>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ht="102" customHeight="1" x14ac:dyDescent="0.25">
      <c r="A49" s="30">
        <v>48</v>
      </c>
      <c r="B49" s="31" t="s">
        <v>61</v>
      </c>
      <c r="C49" s="45">
        <v>350</v>
      </c>
      <c r="D49" s="46">
        <f t="shared" si="0"/>
        <v>700</v>
      </c>
      <c r="E49" s="42" t="s">
        <v>120</v>
      </c>
      <c r="F49" s="40">
        <v>2.38</v>
      </c>
      <c r="G49" s="41">
        <f t="shared" si="6"/>
        <v>833</v>
      </c>
      <c r="H49" s="41">
        <f t="shared" si="1"/>
        <v>1032.92</v>
      </c>
      <c r="I49" s="41">
        <f t="shared" si="2"/>
        <v>2065.84</v>
      </c>
      <c r="J49" s="34">
        <v>22</v>
      </c>
      <c r="K49" s="50">
        <v>0.24</v>
      </c>
      <c r="L49" s="34">
        <f t="shared" si="3"/>
        <v>7700</v>
      </c>
      <c r="M49" s="34">
        <f t="shared" si="4"/>
        <v>15400</v>
      </c>
      <c r="N49" s="34">
        <f t="shared" si="5"/>
        <v>616</v>
      </c>
      <c r="O49" s="65"/>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ht="132" customHeight="1" x14ac:dyDescent="0.25">
      <c r="A50" s="30">
        <v>49</v>
      </c>
      <c r="B50" s="31" t="s">
        <v>93</v>
      </c>
      <c r="C50" s="45">
        <v>15</v>
      </c>
      <c r="D50" s="46">
        <f t="shared" si="0"/>
        <v>30</v>
      </c>
      <c r="E50" s="42" t="s">
        <v>120</v>
      </c>
      <c r="F50" s="41">
        <v>8.3000000000000007</v>
      </c>
      <c r="G50" s="41">
        <f t="shared" si="6"/>
        <v>124.50000000000001</v>
      </c>
      <c r="H50" s="41">
        <f t="shared" si="1"/>
        <v>154.38000000000002</v>
      </c>
      <c r="I50" s="41">
        <f t="shared" si="2"/>
        <v>308.76000000000005</v>
      </c>
      <c r="J50" s="34">
        <v>11</v>
      </c>
      <c r="K50" s="51">
        <v>0.24</v>
      </c>
      <c r="L50" s="34">
        <f t="shared" si="3"/>
        <v>165</v>
      </c>
      <c r="M50" s="34">
        <f t="shared" si="4"/>
        <v>330</v>
      </c>
      <c r="N50" s="34">
        <f t="shared" si="5"/>
        <v>13.200000000000001</v>
      </c>
      <c r="O50" s="65"/>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ht="112.5" customHeight="1" x14ac:dyDescent="0.25">
      <c r="A51" s="30">
        <v>50</v>
      </c>
      <c r="B51" s="70" t="s">
        <v>94</v>
      </c>
      <c r="C51" s="45">
        <v>800</v>
      </c>
      <c r="D51" s="46">
        <f t="shared" si="0"/>
        <v>1600</v>
      </c>
      <c r="E51" s="71" t="s">
        <v>120</v>
      </c>
      <c r="F51" s="39">
        <v>0.19969999999999999</v>
      </c>
      <c r="G51" s="41">
        <f t="shared" si="6"/>
        <v>159.76</v>
      </c>
      <c r="H51" s="41">
        <f t="shared" si="1"/>
        <v>180.52879999999999</v>
      </c>
      <c r="I51" s="41">
        <f t="shared" si="2"/>
        <v>361.05759999999998</v>
      </c>
      <c r="J51" s="69">
        <v>0.23599999999999999</v>
      </c>
      <c r="K51" s="50">
        <v>0.13</v>
      </c>
      <c r="L51" s="34">
        <f t="shared" si="3"/>
        <v>188.79999999999998</v>
      </c>
      <c r="M51" s="34">
        <f t="shared" si="4"/>
        <v>377.59999999999997</v>
      </c>
      <c r="N51" s="34">
        <f t="shared" si="5"/>
        <v>15.103999999999999</v>
      </c>
      <c r="O51" s="65"/>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ht="29.25" customHeight="1" x14ac:dyDescent="0.25">
      <c r="A52" s="30">
        <v>51</v>
      </c>
      <c r="B52" s="72" t="s">
        <v>63</v>
      </c>
      <c r="C52" s="45">
        <v>1500</v>
      </c>
      <c r="D52" s="46">
        <f t="shared" si="0"/>
        <v>3000</v>
      </c>
      <c r="E52" s="71" t="s">
        <v>120</v>
      </c>
      <c r="F52" s="39">
        <v>0.22359999999999999</v>
      </c>
      <c r="G52" s="41">
        <f t="shared" si="6"/>
        <v>335.4</v>
      </c>
      <c r="H52" s="41">
        <f t="shared" si="1"/>
        <v>379.00199999999995</v>
      </c>
      <c r="I52" s="41">
        <f t="shared" si="2"/>
        <v>758.00399999999991</v>
      </c>
      <c r="J52" s="36">
        <v>0.24299999999999999</v>
      </c>
      <c r="K52" s="50">
        <v>0.13</v>
      </c>
      <c r="L52" s="34">
        <f t="shared" si="3"/>
        <v>364.5</v>
      </c>
      <c r="M52" s="34">
        <f t="shared" si="4"/>
        <v>729</v>
      </c>
      <c r="N52" s="34">
        <f t="shared" si="5"/>
        <v>29.16</v>
      </c>
      <c r="O52" s="65"/>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ht="123.75" customHeight="1" x14ac:dyDescent="0.25">
      <c r="A53" s="30">
        <v>52</v>
      </c>
      <c r="B53" s="70" t="s">
        <v>95</v>
      </c>
      <c r="C53" s="45">
        <v>2000</v>
      </c>
      <c r="D53" s="46">
        <f t="shared" si="0"/>
        <v>4000</v>
      </c>
      <c r="E53" s="71" t="s">
        <v>120</v>
      </c>
      <c r="F53" s="39">
        <v>0.29830000000000001</v>
      </c>
      <c r="G53" s="41">
        <f t="shared" si="6"/>
        <v>596.6</v>
      </c>
      <c r="H53" s="41">
        <f t="shared" si="1"/>
        <v>739.78399999999999</v>
      </c>
      <c r="I53" s="41">
        <f t="shared" si="2"/>
        <v>1479.568</v>
      </c>
      <c r="J53" s="36">
        <v>0.29830000000000001</v>
      </c>
      <c r="K53" s="50">
        <v>0.24</v>
      </c>
      <c r="L53" s="34">
        <f t="shared" si="3"/>
        <v>596.6</v>
      </c>
      <c r="M53" s="34">
        <f t="shared" si="4"/>
        <v>1193.2</v>
      </c>
      <c r="N53" s="34">
        <f t="shared" si="5"/>
        <v>47.728000000000002</v>
      </c>
      <c r="O53" s="65"/>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ht="108" customHeight="1" x14ac:dyDescent="0.25">
      <c r="A54" s="30">
        <v>53</v>
      </c>
      <c r="B54" s="70" t="s">
        <v>96</v>
      </c>
      <c r="C54" s="45">
        <v>1800</v>
      </c>
      <c r="D54" s="46">
        <f t="shared" si="0"/>
        <v>3600</v>
      </c>
      <c r="E54" s="71" t="s">
        <v>120</v>
      </c>
      <c r="F54" s="39">
        <v>0.15809999999999999</v>
      </c>
      <c r="G54" s="41">
        <f t="shared" si="6"/>
        <v>284.58</v>
      </c>
      <c r="H54" s="41">
        <f t="shared" si="1"/>
        <v>321.5754</v>
      </c>
      <c r="I54" s="41">
        <f t="shared" si="2"/>
        <v>643.1508</v>
      </c>
      <c r="J54" s="36">
        <v>0.16980000000000001</v>
      </c>
      <c r="K54" s="50">
        <v>0.13</v>
      </c>
      <c r="L54" s="34">
        <f t="shared" si="3"/>
        <v>305.64</v>
      </c>
      <c r="M54" s="34">
        <f t="shared" si="4"/>
        <v>611.28</v>
      </c>
      <c r="N54" s="34">
        <f t="shared" si="5"/>
        <v>24.4512</v>
      </c>
      <c r="O54" s="65"/>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ht="102" customHeight="1" x14ac:dyDescent="0.25">
      <c r="A55" s="30">
        <v>54</v>
      </c>
      <c r="B55" s="72" t="s">
        <v>97</v>
      </c>
      <c r="C55" s="45">
        <v>500</v>
      </c>
      <c r="D55" s="46">
        <f t="shared" si="0"/>
        <v>1000</v>
      </c>
      <c r="E55" s="71" t="s">
        <v>120</v>
      </c>
      <c r="F55" s="41">
        <v>0.82</v>
      </c>
      <c r="G55" s="41">
        <f t="shared" si="6"/>
        <v>410</v>
      </c>
      <c r="H55" s="41">
        <f t="shared" si="1"/>
        <v>508.4</v>
      </c>
      <c r="I55" s="41">
        <f t="shared" si="2"/>
        <v>1016.8</v>
      </c>
      <c r="J55" s="34">
        <v>1.3</v>
      </c>
      <c r="K55" s="50">
        <v>0.24</v>
      </c>
      <c r="L55" s="34">
        <f t="shared" si="3"/>
        <v>650</v>
      </c>
      <c r="M55" s="34">
        <f t="shared" si="4"/>
        <v>1300</v>
      </c>
      <c r="N55" s="34">
        <f t="shared" si="5"/>
        <v>52</v>
      </c>
      <c r="O55" s="65"/>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ht="112.5" customHeight="1" x14ac:dyDescent="0.25">
      <c r="A56" s="30">
        <v>55</v>
      </c>
      <c r="B56" s="70" t="s">
        <v>98</v>
      </c>
      <c r="C56" s="45">
        <v>200</v>
      </c>
      <c r="D56" s="46">
        <f t="shared" si="0"/>
        <v>400</v>
      </c>
      <c r="E56" s="71" t="s">
        <v>120</v>
      </c>
      <c r="F56" s="40">
        <v>0.37</v>
      </c>
      <c r="G56" s="41">
        <f t="shared" si="6"/>
        <v>74</v>
      </c>
      <c r="H56" s="41">
        <f t="shared" si="1"/>
        <v>91.759999999999991</v>
      </c>
      <c r="I56" s="41">
        <f t="shared" si="2"/>
        <v>183.51999999999998</v>
      </c>
      <c r="J56" s="34">
        <v>2.29</v>
      </c>
      <c r="K56" s="50">
        <v>0.24</v>
      </c>
      <c r="L56" s="34">
        <f t="shared" si="3"/>
        <v>458</v>
      </c>
      <c r="M56" s="34">
        <f t="shared" si="4"/>
        <v>916</v>
      </c>
      <c r="N56" s="34">
        <f t="shared" si="5"/>
        <v>36.64</v>
      </c>
      <c r="O56" s="79"/>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ht="43.5" customHeight="1" x14ac:dyDescent="0.25">
      <c r="A57" s="30">
        <v>56</v>
      </c>
      <c r="B57" s="32" t="s">
        <v>65</v>
      </c>
      <c r="C57" s="45">
        <v>75</v>
      </c>
      <c r="D57" s="46">
        <f t="shared" si="0"/>
        <v>150</v>
      </c>
      <c r="E57" s="42" t="s">
        <v>120</v>
      </c>
      <c r="F57" s="41">
        <v>0.78</v>
      </c>
      <c r="G57" s="41">
        <f t="shared" si="6"/>
        <v>58.5</v>
      </c>
      <c r="H57" s="41">
        <f t="shared" si="1"/>
        <v>72.539999999999992</v>
      </c>
      <c r="I57" s="41">
        <f t="shared" si="2"/>
        <v>145.07999999999998</v>
      </c>
      <c r="J57" s="34">
        <v>0.78</v>
      </c>
      <c r="K57" s="50">
        <v>0.24</v>
      </c>
      <c r="L57" s="34">
        <f t="shared" si="3"/>
        <v>58.5</v>
      </c>
      <c r="M57" s="34">
        <f t="shared" si="4"/>
        <v>117</v>
      </c>
      <c r="N57" s="34">
        <f t="shared" si="5"/>
        <v>4.68</v>
      </c>
      <c r="O57" s="65"/>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ht="216.75" customHeight="1" x14ac:dyDescent="0.25">
      <c r="A58" s="30">
        <v>57</v>
      </c>
      <c r="B58" s="70" t="s">
        <v>99</v>
      </c>
      <c r="C58" s="45">
        <v>160</v>
      </c>
      <c r="D58" s="46">
        <f t="shared" si="0"/>
        <v>320</v>
      </c>
      <c r="E58" s="71" t="s">
        <v>120</v>
      </c>
      <c r="F58" s="41">
        <v>4.1900000000000004</v>
      </c>
      <c r="G58" s="41">
        <f t="shared" si="6"/>
        <v>670.40000000000009</v>
      </c>
      <c r="H58" s="41">
        <f t="shared" si="1"/>
        <v>831.29600000000005</v>
      </c>
      <c r="I58" s="41">
        <f t="shared" si="2"/>
        <v>1662.5920000000001</v>
      </c>
      <c r="J58" s="34">
        <v>8</v>
      </c>
      <c r="K58" s="50">
        <v>0.24</v>
      </c>
      <c r="L58" s="34">
        <f t="shared" si="3"/>
        <v>1280</v>
      </c>
      <c r="M58" s="34">
        <f t="shared" si="4"/>
        <v>2560</v>
      </c>
      <c r="N58" s="34">
        <f t="shared" si="5"/>
        <v>102.4</v>
      </c>
      <c r="O58" s="65"/>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ht="269.25" customHeight="1" x14ac:dyDescent="0.25">
      <c r="A59" s="30">
        <v>58</v>
      </c>
      <c r="B59" s="70" t="s">
        <v>66</v>
      </c>
      <c r="C59" s="45">
        <v>15</v>
      </c>
      <c r="D59" s="46">
        <f t="shared" si="0"/>
        <v>30</v>
      </c>
      <c r="E59" s="71" t="s">
        <v>123</v>
      </c>
      <c r="F59" s="41">
        <v>6.45</v>
      </c>
      <c r="G59" s="41">
        <f t="shared" si="6"/>
        <v>96.75</v>
      </c>
      <c r="H59" s="41">
        <f t="shared" si="1"/>
        <v>119.97</v>
      </c>
      <c r="I59" s="41">
        <f t="shared" si="2"/>
        <v>239.94</v>
      </c>
      <c r="J59" s="34">
        <v>9.5</v>
      </c>
      <c r="K59" s="50">
        <v>0.24</v>
      </c>
      <c r="L59" s="34">
        <f t="shared" si="3"/>
        <v>142.5</v>
      </c>
      <c r="M59" s="34">
        <f t="shared" si="4"/>
        <v>285</v>
      </c>
      <c r="N59" s="34">
        <f t="shared" si="5"/>
        <v>11.4</v>
      </c>
      <c r="O59" s="65"/>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ht="221.25" customHeight="1" x14ac:dyDescent="0.25">
      <c r="A60" s="30">
        <v>59</v>
      </c>
      <c r="B60" s="70" t="s">
        <v>67</v>
      </c>
      <c r="C60" s="45">
        <v>5</v>
      </c>
      <c r="D60" s="46">
        <f t="shared" si="0"/>
        <v>10</v>
      </c>
      <c r="E60" s="71" t="s">
        <v>123</v>
      </c>
      <c r="F60" s="40">
        <v>6.45</v>
      </c>
      <c r="G60" s="41">
        <f t="shared" si="6"/>
        <v>32.25</v>
      </c>
      <c r="H60" s="41">
        <f t="shared" si="1"/>
        <v>39.99</v>
      </c>
      <c r="I60" s="41">
        <f t="shared" si="2"/>
        <v>79.98</v>
      </c>
      <c r="J60" s="34">
        <v>9.5</v>
      </c>
      <c r="K60" s="50">
        <v>0.24</v>
      </c>
      <c r="L60" s="34">
        <f t="shared" si="3"/>
        <v>47.5</v>
      </c>
      <c r="M60" s="34">
        <f t="shared" si="4"/>
        <v>95</v>
      </c>
      <c r="N60" s="34">
        <f t="shared" si="5"/>
        <v>3.8000000000000003</v>
      </c>
      <c r="O60" s="65"/>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ht="237" customHeight="1" x14ac:dyDescent="0.25">
      <c r="A61" s="30">
        <v>60</v>
      </c>
      <c r="B61" s="70" t="s">
        <v>68</v>
      </c>
      <c r="C61" s="45">
        <v>30</v>
      </c>
      <c r="D61" s="46">
        <f t="shared" si="0"/>
        <v>60</v>
      </c>
      <c r="E61" s="71" t="s">
        <v>123</v>
      </c>
      <c r="F61" s="39">
        <v>6.2899000000000003</v>
      </c>
      <c r="G61" s="41">
        <f t="shared" si="6"/>
        <v>188.697</v>
      </c>
      <c r="H61" s="41">
        <f t="shared" si="1"/>
        <v>233.98428000000001</v>
      </c>
      <c r="I61" s="41">
        <f t="shared" si="2"/>
        <v>467.96856000000002</v>
      </c>
      <c r="J61" s="36">
        <v>6.2899000000000003</v>
      </c>
      <c r="K61" s="50">
        <v>0.24</v>
      </c>
      <c r="L61" s="34">
        <f t="shared" si="3"/>
        <v>188.697</v>
      </c>
      <c r="M61" s="34">
        <f t="shared" si="4"/>
        <v>377.39400000000001</v>
      </c>
      <c r="N61" s="34">
        <f t="shared" si="5"/>
        <v>15.09576</v>
      </c>
      <c r="O61" s="65"/>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ht="107.25" customHeight="1" x14ac:dyDescent="0.25">
      <c r="A62" s="30">
        <v>61</v>
      </c>
      <c r="B62" s="31" t="s">
        <v>69</v>
      </c>
      <c r="C62" s="45">
        <v>250</v>
      </c>
      <c r="D62" s="46">
        <f t="shared" si="0"/>
        <v>500</v>
      </c>
      <c r="E62" s="42" t="s">
        <v>120</v>
      </c>
      <c r="F62" s="40">
        <v>0.307</v>
      </c>
      <c r="G62" s="41">
        <f t="shared" si="6"/>
        <v>76.75</v>
      </c>
      <c r="H62" s="41">
        <f t="shared" si="1"/>
        <v>95.17</v>
      </c>
      <c r="I62" s="41">
        <f t="shared" si="2"/>
        <v>190.34</v>
      </c>
      <c r="J62" s="69">
        <v>0.307</v>
      </c>
      <c r="K62" s="50">
        <v>0.24</v>
      </c>
      <c r="L62" s="34">
        <f t="shared" si="3"/>
        <v>76.75</v>
      </c>
      <c r="M62" s="34">
        <f t="shared" si="4"/>
        <v>153.5</v>
      </c>
      <c r="N62" s="34">
        <f t="shared" si="5"/>
        <v>6.1400000000000006</v>
      </c>
      <c r="O62" s="65"/>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ht="71.25" customHeight="1" x14ac:dyDescent="0.25">
      <c r="A63" s="30">
        <v>62</v>
      </c>
      <c r="B63" s="72" t="s">
        <v>70</v>
      </c>
      <c r="C63" s="45">
        <v>10</v>
      </c>
      <c r="D63" s="46">
        <f t="shared" si="0"/>
        <v>20</v>
      </c>
      <c r="E63" s="71" t="s">
        <v>120</v>
      </c>
      <c r="F63" s="40">
        <v>0.42</v>
      </c>
      <c r="G63" s="41">
        <f t="shared" si="6"/>
        <v>4.2</v>
      </c>
      <c r="H63" s="41">
        <f t="shared" si="1"/>
        <v>5.2080000000000002</v>
      </c>
      <c r="I63" s="41">
        <f t="shared" si="2"/>
        <v>10.416</v>
      </c>
      <c r="J63" s="34">
        <v>0.5</v>
      </c>
      <c r="K63" s="51">
        <v>0.24</v>
      </c>
      <c r="L63" s="34">
        <f t="shared" si="3"/>
        <v>5</v>
      </c>
      <c r="M63" s="34">
        <f t="shared" si="4"/>
        <v>10</v>
      </c>
      <c r="N63" s="34">
        <f t="shared" si="5"/>
        <v>0.4</v>
      </c>
      <c r="O63" s="65"/>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ht="56.25" customHeight="1" x14ac:dyDescent="0.25">
      <c r="A64" s="30">
        <v>63</v>
      </c>
      <c r="B64" s="70" t="s">
        <v>71</v>
      </c>
      <c r="C64" s="45">
        <v>10000</v>
      </c>
      <c r="D64" s="46">
        <f t="shared" si="0"/>
        <v>20000</v>
      </c>
      <c r="E64" s="71" t="s">
        <v>120</v>
      </c>
      <c r="F64" s="39">
        <v>2.3699999999999999E-2</v>
      </c>
      <c r="G64" s="41">
        <f t="shared" si="6"/>
        <v>237</v>
      </c>
      <c r="H64" s="41">
        <f t="shared" si="1"/>
        <v>293.88</v>
      </c>
      <c r="I64" s="41">
        <f t="shared" si="2"/>
        <v>587.76</v>
      </c>
      <c r="J64" s="36">
        <v>2.3699999999999999E-2</v>
      </c>
      <c r="K64" s="51">
        <v>0.24</v>
      </c>
      <c r="L64" s="34">
        <f t="shared" si="3"/>
        <v>237</v>
      </c>
      <c r="M64" s="34">
        <f t="shared" si="4"/>
        <v>474</v>
      </c>
      <c r="N64" s="34">
        <f t="shared" si="5"/>
        <v>18.96</v>
      </c>
      <c r="O64" s="65"/>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ht="64.5" customHeight="1" x14ac:dyDescent="0.25">
      <c r="A65" s="30">
        <v>64</v>
      </c>
      <c r="B65" s="70" t="s">
        <v>72</v>
      </c>
      <c r="C65" s="45">
        <v>6000</v>
      </c>
      <c r="D65" s="46">
        <f t="shared" si="0"/>
        <v>12000</v>
      </c>
      <c r="E65" s="71" t="s">
        <v>120</v>
      </c>
      <c r="F65" s="40">
        <v>0.10100000000000001</v>
      </c>
      <c r="G65" s="41">
        <f t="shared" si="6"/>
        <v>606</v>
      </c>
      <c r="H65" s="41">
        <f t="shared" si="1"/>
        <v>751.44</v>
      </c>
      <c r="I65" s="41">
        <f t="shared" si="2"/>
        <v>1502.88</v>
      </c>
      <c r="J65" s="69">
        <v>0.10100000000000001</v>
      </c>
      <c r="K65" s="51">
        <v>0.24</v>
      </c>
      <c r="L65" s="34">
        <f t="shared" si="3"/>
        <v>606</v>
      </c>
      <c r="M65" s="34">
        <f t="shared" si="4"/>
        <v>1212</v>
      </c>
      <c r="N65" s="34">
        <f t="shared" si="5"/>
        <v>48.480000000000004</v>
      </c>
      <c r="O65" s="65"/>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ht="54" customHeight="1" x14ac:dyDescent="0.25">
      <c r="A66" s="30">
        <v>65</v>
      </c>
      <c r="B66" s="32" t="s">
        <v>100</v>
      </c>
      <c r="C66" s="45">
        <v>240</v>
      </c>
      <c r="D66" s="46">
        <f t="shared" si="0"/>
        <v>480</v>
      </c>
      <c r="E66" s="42" t="s">
        <v>120</v>
      </c>
      <c r="F66" s="41">
        <v>0.9</v>
      </c>
      <c r="G66" s="41">
        <f t="shared" si="6"/>
        <v>216</v>
      </c>
      <c r="H66" s="41">
        <f t="shared" si="1"/>
        <v>244.08</v>
      </c>
      <c r="I66" s="41">
        <f t="shared" si="2"/>
        <v>488.16</v>
      </c>
      <c r="J66" s="34">
        <v>0.9</v>
      </c>
      <c r="K66" s="50">
        <v>0.13</v>
      </c>
      <c r="L66" s="34">
        <f t="shared" si="3"/>
        <v>216</v>
      </c>
      <c r="M66" s="34">
        <f t="shared" si="4"/>
        <v>432</v>
      </c>
      <c r="N66" s="34">
        <f t="shared" si="5"/>
        <v>17.28</v>
      </c>
      <c r="O66" s="65"/>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ht="124.5" customHeight="1" x14ac:dyDescent="0.25">
      <c r="A67" s="30">
        <v>66</v>
      </c>
      <c r="B67" s="32" t="s">
        <v>101</v>
      </c>
      <c r="C67" s="45">
        <v>50</v>
      </c>
      <c r="D67" s="46">
        <f t="shared" ref="D67:D89" si="7">C67*2</f>
        <v>100</v>
      </c>
      <c r="E67" s="42" t="s">
        <v>120</v>
      </c>
      <c r="F67" s="39">
        <v>0.40489999999999998</v>
      </c>
      <c r="G67" s="41">
        <f t="shared" si="6"/>
        <v>20.244999999999997</v>
      </c>
      <c r="H67" s="41">
        <f t="shared" ref="H67:H87" si="8">(G67*K67)+G67</f>
        <v>25.103799999999996</v>
      </c>
      <c r="I67" s="41">
        <f t="shared" ref="I67:I87" si="9">H67*2</f>
        <v>50.207599999999992</v>
      </c>
      <c r="J67" s="36">
        <v>0.40489999999999998</v>
      </c>
      <c r="K67" s="51">
        <v>0.24</v>
      </c>
      <c r="L67" s="34">
        <f t="shared" ref="L67:L89" si="10">C67*J67</f>
        <v>20.244999999999997</v>
      </c>
      <c r="M67" s="34">
        <f t="shared" ref="M67:M89" si="11">L67*2</f>
        <v>40.489999999999995</v>
      </c>
      <c r="N67" s="34">
        <f t="shared" ref="N67:N89" si="12">M67*0.04</f>
        <v>1.6195999999999999</v>
      </c>
      <c r="O67" s="65"/>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ht="79.5" customHeight="1" x14ac:dyDescent="0.25">
      <c r="A68" s="30">
        <v>67</v>
      </c>
      <c r="B68" s="72" t="s">
        <v>102</v>
      </c>
      <c r="C68" s="45">
        <v>150</v>
      </c>
      <c r="D68" s="46">
        <f t="shared" si="7"/>
        <v>300</v>
      </c>
      <c r="E68" s="71" t="s">
        <v>123</v>
      </c>
      <c r="F68" s="39"/>
      <c r="G68" s="41">
        <f t="shared" si="6"/>
        <v>0</v>
      </c>
      <c r="H68" s="41">
        <f t="shared" si="8"/>
        <v>0</v>
      </c>
      <c r="I68" s="41">
        <f t="shared" si="9"/>
        <v>0</v>
      </c>
      <c r="J68" s="34">
        <v>2.14</v>
      </c>
      <c r="K68" s="51">
        <v>0.24</v>
      </c>
      <c r="L68" s="34">
        <f t="shared" si="10"/>
        <v>321</v>
      </c>
      <c r="M68" s="34">
        <f t="shared" si="11"/>
        <v>642</v>
      </c>
      <c r="N68" s="34">
        <f t="shared" si="12"/>
        <v>25.68</v>
      </c>
      <c r="O68" s="65"/>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ht="105.75" customHeight="1" x14ac:dyDescent="0.25">
      <c r="A69" s="30">
        <v>68</v>
      </c>
      <c r="B69" s="32" t="s">
        <v>103</v>
      </c>
      <c r="C69" s="45">
        <v>250</v>
      </c>
      <c r="D69" s="46">
        <f t="shared" si="7"/>
        <v>500</v>
      </c>
      <c r="E69" s="42" t="s">
        <v>120</v>
      </c>
      <c r="F69" s="41">
        <v>0.38</v>
      </c>
      <c r="G69" s="41">
        <f t="shared" ref="G69:G87" si="13">C69*F69</f>
        <v>95</v>
      </c>
      <c r="H69" s="41">
        <f t="shared" si="8"/>
        <v>117.8</v>
      </c>
      <c r="I69" s="41">
        <f t="shared" si="9"/>
        <v>235.6</v>
      </c>
      <c r="J69" s="34">
        <v>0.48</v>
      </c>
      <c r="K69" s="50">
        <v>0.24</v>
      </c>
      <c r="L69" s="34">
        <f t="shared" si="10"/>
        <v>120</v>
      </c>
      <c r="M69" s="34">
        <f t="shared" si="11"/>
        <v>240</v>
      </c>
      <c r="N69" s="34">
        <f t="shared" si="12"/>
        <v>9.6</v>
      </c>
      <c r="O69" s="65"/>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ht="93" customHeight="1" x14ac:dyDescent="0.25">
      <c r="A70" s="30">
        <v>69</v>
      </c>
      <c r="B70" s="72" t="s">
        <v>104</v>
      </c>
      <c r="C70" s="45">
        <v>200</v>
      </c>
      <c r="D70" s="46">
        <f t="shared" si="7"/>
        <v>400</v>
      </c>
      <c r="E70" s="71" t="s">
        <v>123</v>
      </c>
      <c r="F70" s="40">
        <v>2.6890000000000001</v>
      </c>
      <c r="G70" s="41">
        <f t="shared" si="13"/>
        <v>537.79999999999995</v>
      </c>
      <c r="H70" s="41">
        <f t="shared" si="8"/>
        <v>666.87199999999996</v>
      </c>
      <c r="I70" s="41">
        <f t="shared" si="9"/>
        <v>1333.7439999999999</v>
      </c>
      <c r="J70" s="36">
        <v>2.6890000000000001</v>
      </c>
      <c r="K70" s="51">
        <v>0.24</v>
      </c>
      <c r="L70" s="34">
        <f t="shared" si="10"/>
        <v>537.79999999999995</v>
      </c>
      <c r="M70" s="34">
        <f t="shared" si="11"/>
        <v>1075.5999999999999</v>
      </c>
      <c r="N70" s="34">
        <f t="shared" si="12"/>
        <v>43.023999999999994</v>
      </c>
      <c r="O70" s="65"/>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s="11" customFormat="1" ht="69" customHeight="1" x14ac:dyDescent="0.25">
      <c r="A71" s="30">
        <v>70</v>
      </c>
      <c r="B71" s="31" t="s">
        <v>74</v>
      </c>
      <c r="C71" s="45">
        <v>1300</v>
      </c>
      <c r="D71" s="46">
        <f t="shared" si="7"/>
        <v>2600</v>
      </c>
      <c r="E71" s="42" t="s">
        <v>120</v>
      </c>
      <c r="F71" s="40">
        <v>8.65</v>
      </c>
      <c r="G71" s="41">
        <f t="shared" si="13"/>
        <v>11245</v>
      </c>
      <c r="H71" s="41">
        <f t="shared" si="8"/>
        <v>13943.8</v>
      </c>
      <c r="I71" s="41">
        <f t="shared" si="9"/>
        <v>27887.599999999999</v>
      </c>
      <c r="J71" s="68">
        <v>8.65</v>
      </c>
      <c r="K71" s="51">
        <v>0.24</v>
      </c>
      <c r="L71" s="34">
        <f t="shared" si="10"/>
        <v>11245</v>
      </c>
      <c r="M71" s="34">
        <f t="shared" si="11"/>
        <v>22490</v>
      </c>
      <c r="N71" s="34">
        <f t="shared" si="12"/>
        <v>899.6</v>
      </c>
      <c r="O71" s="66"/>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1:52" ht="111.75" customHeight="1" x14ac:dyDescent="0.25">
      <c r="A72" s="30">
        <v>71</v>
      </c>
      <c r="B72" s="32" t="s">
        <v>105</v>
      </c>
      <c r="C72" s="45">
        <v>3000</v>
      </c>
      <c r="D72" s="46">
        <f t="shared" si="7"/>
        <v>6000</v>
      </c>
      <c r="E72" s="42" t="s">
        <v>120</v>
      </c>
      <c r="F72" s="39">
        <v>0.41889999999999999</v>
      </c>
      <c r="G72" s="41">
        <f t="shared" si="13"/>
        <v>1256.7</v>
      </c>
      <c r="H72" s="41">
        <f t="shared" si="8"/>
        <v>1558.308</v>
      </c>
      <c r="I72" s="41">
        <f t="shared" si="9"/>
        <v>3116.616</v>
      </c>
      <c r="J72" s="36">
        <v>0.41889999999999999</v>
      </c>
      <c r="K72" s="51">
        <v>0.24</v>
      </c>
      <c r="L72" s="34">
        <f t="shared" si="10"/>
        <v>1256.7</v>
      </c>
      <c r="M72" s="34">
        <f t="shared" si="11"/>
        <v>2513.4</v>
      </c>
      <c r="N72" s="34">
        <f t="shared" si="12"/>
        <v>100.536</v>
      </c>
      <c r="O72" s="65"/>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ht="55.5" customHeight="1" x14ac:dyDescent="0.25">
      <c r="A73" s="30">
        <v>72</v>
      </c>
      <c r="B73" s="32" t="s">
        <v>107</v>
      </c>
      <c r="C73" s="45">
        <v>7</v>
      </c>
      <c r="D73" s="46">
        <f t="shared" si="7"/>
        <v>14</v>
      </c>
      <c r="E73" s="42" t="s">
        <v>120</v>
      </c>
      <c r="F73" s="40">
        <v>14.64</v>
      </c>
      <c r="G73" s="41">
        <f t="shared" si="13"/>
        <v>102.48</v>
      </c>
      <c r="H73" s="41">
        <f t="shared" si="8"/>
        <v>127.0752</v>
      </c>
      <c r="I73" s="41">
        <f t="shared" si="9"/>
        <v>254.15039999999999</v>
      </c>
      <c r="J73" s="34">
        <v>17</v>
      </c>
      <c r="K73" s="50">
        <v>0.24</v>
      </c>
      <c r="L73" s="34">
        <f t="shared" si="10"/>
        <v>119</v>
      </c>
      <c r="M73" s="34">
        <f t="shared" si="11"/>
        <v>238</v>
      </c>
      <c r="N73" s="34">
        <f t="shared" si="12"/>
        <v>9.52</v>
      </c>
      <c r="O73" s="65"/>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ht="131.25" customHeight="1" x14ac:dyDescent="0.25">
      <c r="A74" s="30">
        <v>73</v>
      </c>
      <c r="B74" s="31" t="s">
        <v>76</v>
      </c>
      <c r="C74" s="45">
        <v>2200</v>
      </c>
      <c r="D74" s="46">
        <f t="shared" si="7"/>
        <v>4400</v>
      </c>
      <c r="E74" s="42" t="s">
        <v>120</v>
      </c>
      <c r="F74" s="41">
        <v>0.85</v>
      </c>
      <c r="G74" s="41">
        <f t="shared" si="13"/>
        <v>1870</v>
      </c>
      <c r="H74" s="41">
        <f t="shared" si="8"/>
        <v>2318.8000000000002</v>
      </c>
      <c r="I74" s="41">
        <f t="shared" si="9"/>
        <v>4637.6000000000004</v>
      </c>
      <c r="J74" s="34">
        <v>0.85</v>
      </c>
      <c r="K74" s="51">
        <v>0.24</v>
      </c>
      <c r="L74" s="34">
        <f t="shared" si="10"/>
        <v>1870</v>
      </c>
      <c r="M74" s="34">
        <f t="shared" si="11"/>
        <v>3740</v>
      </c>
      <c r="N74" s="34">
        <f t="shared" si="12"/>
        <v>149.6</v>
      </c>
      <c r="O74" s="65"/>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ht="55.5" customHeight="1" x14ac:dyDescent="0.25">
      <c r="A75" s="30">
        <v>74</v>
      </c>
      <c r="B75" s="32" t="s">
        <v>77</v>
      </c>
      <c r="C75" s="45">
        <v>110</v>
      </c>
      <c r="D75" s="46">
        <f t="shared" si="7"/>
        <v>220</v>
      </c>
      <c r="E75" s="42" t="s">
        <v>120</v>
      </c>
      <c r="F75" s="41">
        <v>1.32</v>
      </c>
      <c r="G75" s="41">
        <f t="shared" si="13"/>
        <v>145.20000000000002</v>
      </c>
      <c r="H75" s="41">
        <f t="shared" si="8"/>
        <v>164.07600000000002</v>
      </c>
      <c r="I75" s="41">
        <f t="shared" si="9"/>
        <v>328.15200000000004</v>
      </c>
      <c r="J75" s="36">
        <v>1.3720000000000001</v>
      </c>
      <c r="K75" s="50">
        <v>0.13</v>
      </c>
      <c r="L75" s="34">
        <f t="shared" si="10"/>
        <v>150.92000000000002</v>
      </c>
      <c r="M75" s="34">
        <f t="shared" si="11"/>
        <v>301.84000000000003</v>
      </c>
      <c r="N75" s="34">
        <f t="shared" si="12"/>
        <v>12.073600000000001</v>
      </c>
      <c r="O75" s="65"/>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ht="42.75" customHeight="1" x14ac:dyDescent="0.25">
      <c r="A76" s="30">
        <v>75</v>
      </c>
      <c r="B76" s="32" t="s">
        <v>78</v>
      </c>
      <c r="C76" s="45">
        <v>250</v>
      </c>
      <c r="D76" s="46">
        <f t="shared" si="7"/>
        <v>500</v>
      </c>
      <c r="E76" s="42" t="s">
        <v>120</v>
      </c>
      <c r="F76" s="41">
        <v>1.44</v>
      </c>
      <c r="G76" s="41">
        <f t="shared" si="13"/>
        <v>360</v>
      </c>
      <c r="H76" s="41">
        <f t="shared" si="8"/>
        <v>406.8</v>
      </c>
      <c r="I76" s="41">
        <f t="shared" si="9"/>
        <v>813.6</v>
      </c>
      <c r="J76" s="36">
        <v>2.2200000000000002</v>
      </c>
      <c r="K76" s="50">
        <v>0.13</v>
      </c>
      <c r="L76" s="34">
        <f t="shared" si="10"/>
        <v>555</v>
      </c>
      <c r="M76" s="34">
        <f t="shared" si="11"/>
        <v>1110</v>
      </c>
      <c r="N76" s="34">
        <f t="shared" si="12"/>
        <v>44.4</v>
      </c>
      <c r="O76" s="65"/>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ht="42" customHeight="1" x14ac:dyDescent="0.25">
      <c r="A77" s="30">
        <v>76</v>
      </c>
      <c r="B77" s="70" t="s">
        <v>80</v>
      </c>
      <c r="C77" s="45">
        <v>30</v>
      </c>
      <c r="D77" s="46">
        <f t="shared" si="7"/>
        <v>60</v>
      </c>
      <c r="E77" s="71" t="s">
        <v>120</v>
      </c>
      <c r="F77" s="41">
        <v>12.4</v>
      </c>
      <c r="G77" s="41">
        <f t="shared" si="13"/>
        <v>372</v>
      </c>
      <c r="H77" s="41">
        <f t="shared" si="8"/>
        <v>461.28</v>
      </c>
      <c r="I77" s="41">
        <f t="shared" si="9"/>
        <v>922.56</v>
      </c>
      <c r="J77" s="34">
        <v>14.5</v>
      </c>
      <c r="K77" s="50">
        <v>0.24</v>
      </c>
      <c r="L77" s="34">
        <f t="shared" si="10"/>
        <v>435</v>
      </c>
      <c r="M77" s="34">
        <f t="shared" si="11"/>
        <v>870</v>
      </c>
      <c r="N77" s="34">
        <f t="shared" si="12"/>
        <v>34.800000000000004</v>
      </c>
      <c r="O77" s="65"/>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ht="135" customHeight="1" x14ac:dyDescent="0.25">
      <c r="A78" s="30">
        <v>77</v>
      </c>
      <c r="B78" s="31" t="s">
        <v>81</v>
      </c>
      <c r="C78" s="45">
        <v>30</v>
      </c>
      <c r="D78" s="46">
        <f t="shared" si="7"/>
        <v>60</v>
      </c>
      <c r="E78" s="42" t="s">
        <v>120</v>
      </c>
      <c r="F78" s="41">
        <v>9.3000000000000007</v>
      </c>
      <c r="G78" s="41">
        <f t="shared" si="13"/>
        <v>279</v>
      </c>
      <c r="H78" s="41">
        <f t="shared" si="8"/>
        <v>345.96</v>
      </c>
      <c r="I78" s="41">
        <f t="shared" si="9"/>
        <v>691.92</v>
      </c>
      <c r="J78" s="34">
        <v>9.3000000000000007</v>
      </c>
      <c r="K78" s="51">
        <v>0.24</v>
      </c>
      <c r="L78" s="34">
        <f t="shared" si="10"/>
        <v>279</v>
      </c>
      <c r="M78" s="34">
        <f t="shared" si="11"/>
        <v>558</v>
      </c>
      <c r="N78" s="34">
        <f t="shared" si="12"/>
        <v>22.32</v>
      </c>
      <c r="O78" s="65"/>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ht="63.75" customHeight="1" x14ac:dyDescent="0.25">
      <c r="A79" s="30">
        <v>78</v>
      </c>
      <c r="B79" s="31" t="s">
        <v>110</v>
      </c>
      <c r="C79" s="45">
        <v>20</v>
      </c>
      <c r="D79" s="46">
        <f t="shared" si="7"/>
        <v>40</v>
      </c>
      <c r="E79" s="42" t="s">
        <v>120</v>
      </c>
      <c r="F79" s="41">
        <v>37.5</v>
      </c>
      <c r="G79" s="41">
        <f t="shared" si="13"/>
        <v>750</v>
      </c>
      <c r="H79" s="41">
        <f t="shared" si="8"/>
        <v>930</v>
      </c>
      <c r="I79" s="41">
        <f t="shared" si="9"/>
        <v>1860</v>
      </c>
      <c r="J79" s="34">
        <v>37.5</v>
      </c>
      <c r="K79" s="51">
        <v>0.24</v>
      </c>
      <c r="L79" s="34">
        <f t="shared" si="10"/>
        <v>750</v>
      </c>
      <c r="M79" s="34">
        <f t="shared" si="11"/>
        <v>1500</v>
      </c>
      <c r="N79" s="34">
        <f t="shared" si="12"/>
        <v>60</v>
      </c>
      <c r="O79" s="65"/>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ht="53.25" customHeight="1" x14ac:dyDescent="0.25">
      <c r="A80" s="30">
        <v>79</v>
      </c>
      <c r="B80" s="32" t="s">
        <v>82</v>
      </c>
      <c r="C80" s="45">
        <v>30</v>
      </c>
      <c r="D80" s="46">
        <f t="shared" si="7"/>
        <v>60</v>
      </c>
      <c r="E80" s="42" t="s">
        <v>120</v>
      </c>
      <c r="F80" s="41">
        <v>23</v>
      </c>
      <c r="G80" s="41">
        <f t="shared" si="13"/>
        <v>690</v>
      </c>
      <c r="H80" s="41">
        <f t="shared" si="8"/>
        <v>779.7</v>
      </c>
      <c r="I80" s="41">
        <f t="shared" si="9"/>
        <v>1559.4</v>
      </c>
      <c r="J80" s="34">
        <v>29</v>
      </c>
      <c r="K80" s="51">
        <v>0.13</v>
      </c>
      <c r="L80" s="34">
        <f t="shared" si="10"/>
        <v>870</v>
      </c>
      <c r="M80" s="34">
        <f t="shared" si="11"/>
        <v>1740</v>
      </c>
      <c r="N80" s="34">
        <f t="shared" si="12"/>
        <v>69.600000000000009</v>
      </c>
      <c r="O80" s="65"/>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ht="409.6" customHeight="1" x14ac:dyDescent="0.25">
      <c r="A81" s="30">
        <v>80</v>
      </c>
      <c r="B81" s="31" t="s">
        <v>111</v>
      </c>
      <c r="C81" s="45">
        <v>50</v>
      </c>
      <c r="D81" s="46">
        <f t="shared" si="7"/>
        <v>100</v>
      </c>
      <c r="E81" s="42" t="s">
        <v>123</v>
      </c>
      <c r="F81" s="40">
        <v>79</v>
      </c>
      <c r="G81" s="41">
        <f t="shared" si="13"/>
        <v>3950</v>
      </c>
      <c r="H81" s="41">
        <f t="shared" si="8"/>
        <v>4463.5</v>
      </c>
      <c r="I81" s="41">
        <f t="shared" si="9"/>
        <v>8927</v>
      </c>
      <c r="J81" s="34">
        <v>79</v>
      </c>
      <c r="K81" s="51">
        <v>0.13</v>
      </c>
      <c r="L81" s="34">
        <f t="shared" si="10"/>
        <v>3950</v>
      </c>
      <c r="M81" s="34">
        <f t="shared" si="11"/>
        <v>7900</v>
      </c>
      <c r="N81" s="34">
        <f t="shared" si="12"/>
        <v>316</v>
      </c>
      <c r="O81" s="65"/>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ht="57" customHeight="1" x14ac:dyDescent="0.25">
      <c r="A82" s="30">
        <v>81</v>
      </c>
      <c r="B82" s="72" t="s">
        <v>118</v>
      </c>
      <c r="C82" s="45">
        <v>10000</v>
      </c>
      <c r="D82" s="46">
        <f t="shared" si="7"/>
        <v>20000</v>
      </c>
      <c r="E82" s="71" t="s">
        <v>120</v>
      </c>
      <c r="F82" s="40"/>
      <c r="G82" s="41">
        <f t="shared" si="13"/>
        <v>0</v>
      </c>
      <c r="H82" s="41">
        <f t="shared" si="8"/>
        <v>0</v>
      </c>
      <c r="I82" s="41">
        <f t="shared" si="9"/>
        <v>0</v>
      </c>
      <c r="J82" s="36">
        <v>0.32979999999999998</v>
      </c>
      <c r="K82" s="51">
        <v>0.24</v>
      </c>
      <c r="L82" s="34">
        <f t="shared" si="10"/>
        <v>3298</v>
      </c>
      <c r="M82" s="34">
        <f t="shared" si="11"/>
        <v>6596</v>
      </c>
      <c r="N82" s="34">
        <f t="shared" si="12"/>
        <v>263.84000000000003</v>
      </c>
      <c r="O82" s="65"/>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ht="117" customHeight="1" x14ac:dyDescent="0.25">
      <c r="A83" s="30">
        <v>82</v>
      </c>
      <c r="B83" s="31" t="s">
        <v>112</v>
      </c>
      <c r="C83" s="45">
        <v>2500</v>
      </c>
      <c r="D83" s="46">
        <f t="shared" si="7"/>
        <v>5000</v>
      </c>
      <c r="E83" s="42" t="s">
        <v>120</v>
      </c>
      <c r="F83" s="6">
        <v>1.25</v>
      </c>
      <c r="G83" s="41">
        <f t="shared" si="13"/>
        <v>3125</v>
      </c>
      <c r="H83" s="41">
        <f t="shared" si="8"/>
        <v>3875</v>
      </c>
      <c r="I83" s="41">
        <f t="shared" si="9"/>
        <v>7750</v>
      </c>
      <c r="J83" s="36">
        <v>1.19</v>
      </c>
      <c r="K83" s="51">
        <v>0.24</v>
      </c>
      <c r="L83" s="34">
        <f t="shared" si="10"/>
        <v>2975</v>
      </c>
      <c r="M83" s="34">
        <f t="shared" si="11"/>
        <v>5950</v>
      </c>
      <c r="N83" s="34">
        <f t="shared" si="12"/>
        <v>238</v>
      </c>
      <c r="O83" s="65"/>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s="13" customFormat="1" ht="41.25" customHeight="1" x14ac:dyDescent="0.25">
      <c r="A84" s="30">
        <v>83</v>
      </c>
      <c r="B84" s="32" t="s">
        <v>83</v>
      </c>
      <c r="C84" s="46">
        <v>200</v>
      </c>
      <c r="D84" s="46">
        <f t="shared" si="7"/>
        <v>400</v>
      </c>
      <c r="E84" s="42" t="s">
        <v>120</v>
      </c>
      <c r="F84" s="6">
        <v>0.32900000000000001</v>
      </c>
      <c r="G84" s="41">
        <f t="shared" si="13"/>
        <v>65.8</v>
      </c>
      <c r="H84" s="41">
        <f t="shared" si="8"/>
        <v>74.353999999999999</v>
      </c>
      <c r="I84" s="41">
        <f t="shared" si="9"/>
        <v>148.708</v>
      </c>
      <c r="J84" s="38">
        <f>(F84*15%)+F84</f>
        <v>0.37835000000000002</v>
      </c>
      <c r="K84" s="51">
        <v>0.13</v>
      </c>
      <c r="L84" s="34">
        <f t="shared" si="10"/>
        <v>75.67</v>
      </c>
      <c r="M84" s="34">
        <f t="shared" si="11"/>
        <v>151.34</v>
      </c>
      <c r="N84" s="34">
        <f t="shared" si="12"/>
        <v>6.0536000000000003</v>
      </c>
      <c r="O84" s="67"/>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s="14" customFormat="1" ht="40.5" customHeight="1" x14ac:dyDescent="0.25">
      <c r="A85" s="30">
        <v>84</v>
      </c>
      <c r="B85" s="32" t="s">
        <v>84</v>
      </c>
      <c r="C85" s="46">
        <v>1900</v>
      </c>
      <c r="D85" s="46">
        <f t="shared" si="7"/>
        <v>3800</v>
      </c>
      <c r="E85" s="42" t="s">
        <v>120</v>
      </c>
      <c r="F85" s="6">
        <v>0.32900000000000001</v>
      </c>
      <c r="G85" s="41">
        <f t="shared" si="13"/>
        <v>625.1</v>
      </c>
      <c r="H85" s="41">
        <f t="shared" si="8"/>
        <v>706.36300000000006</v>
      </c>
      <c r="I85" s="41">
        <f t="shared" si="9"/>
        <v>1412.7260000000001</v>
      </c>
      <c r="J85" s="38">
        <f t="shared" ref="J85:J87" si="14">(F85*15%)+F85</f>
        <v>0.37835000000000002</v>
      </c>
      <c r="K85" s="51">
        <v>0.13</v>
      </c>
      <c r="L85" s="34">
        <f t="shared" si="10"/>
        <v>718.86500000000001</v>
      </c>
      <c r="M85" s="34">
        <f t="shared" si="11"/>
        <v>1437.73</v>
      </c>
      <c r="N85" s="34">
        <f t="shared" si="12"/>
        <v>57.5092</v>
      </c>
      <c r="O85" s="67"/>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s="14" customFormat="1" ht="48" customHeight="1" x14ac:dyDescent="0.25">
      <c r="A86" s="30">
        <v>85</v>
      </c>
      <c r="B86" s="32" t="s">
        <v>85</v>
      </c>
      <c r="C86" s="46">
        <v>400</v>
      </c>
      <c r="D86" s="46">
        <f t="shared" si="7"/>
        <v>800</v>
      </c>
      <c r="E86" s="42" t="s">
        <v>120</v>
      </c>
      <c r="F86" s="6">
        <v>0.32900000000000001</v>
      </c>
      <c r="G86" s="41">
        <f t="shared" si="13"/>
        <v>131.6</v>
      </c>
      <c r="H86" s="41">
        <f t="shared" si="8"/>
        <v>148.708</v>
      </c>
      <c r="I86" s="41">
        <f t="shared" si="9"/>
        <v>297.416</v>
      </c>
      <c r="J86" s="38">
        <f t="shared" si="14"/>
        <v>0.37835000000000002</v>
      </c>
      <c r="K86" s="51">
        <v>0.13</v>
      </c>
      <c r="L86" s="34">
        <f t="shared" si="10"/>
        <v>151.34</v>
      </c>
      <c r="M86" s="34">
        <f t="shared" si="11"/>
        <v>302.68</v>
      </c>
      <c r="N86" s="34">
        <f t="shared" si="12"/>
        <v>12.107200000000001</v>
      </c>
      <c r="O86" s="67"/>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s="14" customFormat="1" ht="42.75" customHeight="1" x14ac:dyDescent="0.25">
      <c r="A87" s="30">
        <v>86</v>
      </c>
      <c r="B87" s="32" t="s">
        <v>86</v>
      </c>
      <c r="C87" s="46">
        <v>200</v>
      </c>
      <c r="D87" s="46">
        <f t="shared" si="7"/>
        <v>400</v>
      </c>
      <c r="E87" s="42" t="s">
        <v>120</v>
      </c>
      <c r="F87" s="6">
        <v>0.32900000000000001</v>
      </c>
      <c r="G87" s="41">
        <f t="shared" si="13"/>
        <v>65.8</v>
      </c>
      <c r="H87" s="41">
        <f t="shared" si="8"/>
        <v>74.353999999999999</v>
      </c>
      <c r="I87" s="41">
        <f t="shared" si="9"/>
        <v>148.708</v>
      </c>
      <c r="J87" s="38">
        <f t="shared" si="14"/>
        <v>0.37835000000000002</v>
      </c>
      <c r="K87" s="51">
        <v>0.13</v>
      </c>
      <c r="L87" s="34">
        <f t="shared" si="10"/>
        <v>75.67</v>
      </c>
      <c r="M87" s="34">
        <f t="shared" si="11"/>
        <v>151.34</v>
      </c>
      <c r="N87" s="34">
        <f t="shared" si="12"/>
        <v>6.0536000000000003</v>
      </c>
      <c r="O87" s="67"/>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ht="33" customHeight="1" x14ac:dyDescent="0.25">
      <c r="A88" s="30">
        <v>87</v>
      </c>
      <c r="B88" s="72" t="s">
        <v>113</v>
      </c>
      <c r="C88" s="46">
        <v>60</v>
      </c>
      <c r="D88" s="46">
        <f t="shared" si="7"/>
        <v>120</v>
      </c>
      <c r="E88" s="73" t="s">
        <v>124</v>
      </c>
      <c r="F88" s="6"/>
      <c r="G88" s="75"/>
      <c r="H88" s="75"/>
      <c r="I88" s="75"/>
      <c r="J88" s="34">
        <v>12</v>
      </c>
      <c r="K88" s="51">
        <v>0.24</v>
      </c>
      <c r="L88" s="34">
        <f t="shared" si="10"/>
        <v>720</v>
      </c>
      <c r="M88" s="34">
        <f t="shared" si="11"/>
        <v>1440</v>
      </c>
      <c r="N88" s="34">
        <f t="shared" si="12"/>
        <v>57.6</v>
      </c>
      <c r="O88" s="74"/>
      <c r="P88" s="7"/>
      <c r="Q88" s="7"/>
      <c r="R88" s="7"/>
      <c r="S88" s="7"/>
      <c r="T88" s="7"/>
      <c r="U88" s="7"/>
      <c r="V88" s="7"/>
    </row>
    <row r="89" spans="1:52" ht="98.25" customHeight="1" x14ac:dyDescent="0.25">
      <c r="A89" s="30">
        <v>88</v>
      </c>
      <c r="B89" s="70" t="s">
        <v>52</v>
      </c>
      <c r="C89" s="46">
        <v>1000</v>
      </c>
      <c r="D89" s="46">
        <f t="shared" si="7"/>
        <v>2000</v>
      </c>
      <c r="E89" s="42" t="s">
        <v>120</v>
      </c>
      <c r="F89" s="6"/>
      <c r="G89" s="75"/>
      <c r="H89" s="75"/>
      <c r="I89" s="75"/>
      <c r="J89" s="69">
        <v>0.17799999999999999</v>
      </c>
      <c r="K89" s="51">
        <v>0.24</v>
      </c>
      <c r="L89" s="34">
        <f t="shared" si="10"/>
        <v>178</v>
      </c>
      <c r="M89" s="34">
        <f t="shared" si="11"/>
        <v>356</v>
      </c>
      <c r="N89" s="34">
        <f t="shared" si="12"/>
        <v>14.24</v>
      </c>
      <c r="O89" s="80"/>
      <c r="P89" s="8"/>
      <c r="Q89" s="8"/>
      <c r="R89" s="8"/>
      <c r="S89" s="8"/>
      <c r="T89" s="8"/>
      <c r="U89" s="8"/>
      <c r="V89" s="8"/>
    </row>
    <row r="90" spans="1:52" s="15" customFormat="1" ht="24" customHeight="1" x14ac:dyDescent="0.25">
      <c r="A90" s="30"/>
      <c r="B90" s="30" t="s">
        <v>3</v>
      </c>
      <c r="C90" s="56"/>
      <c r="D90" s="57"/>
      <c r="E90" s="2"/>
      <c r="F90" s="58"/>
      <c r="G90" s="59"/>
      <c r="H90" s="59"/>
      <c r="I90" s="59"/>
      <c r="J90" s="60"/>
      <c r="K90" s="61"/>
      <c r="L90" s="62">
        <f>SUM(L2:L89)</f>
        <v>77878.807000000015</v>
      </c>
      <c r="M90" s="62">
        <f>SUM(M2:M89)</f>
        <v>155757.61400000003</v>
      </c>
      <c r="N90" s="62">
        <f>SUM(N2:N89)</f>
        <v>6230.3045600000014</v>
      </c>
      <c r="O90" s="55"/>
    </row>
    <row r="93" spans="1:52" ht="49.5" customHeight="1" x14ac:dyDescent="0.25">
      <c r="H93" s="49"/>
      <c r="I93" s="49"/>
      <c r="K93" s="19"/>
      <c r="L93" s="53"/>
    </row>
    <row r="94" spans="1:52" x14ac:dyDescent="0.25">
      <c r="B94" s="44"/>
    </row>
    <row r="96" spans="1:52" ht="60" customHeight="1" x14ac:dyDescent="0.25">
      <c r="J96" s="26"/>
      <c r="K96" s="76"/>
      <c r="L96" s="86" t="s">
        <v>133</v>
      </c>
      <c r="M96" s="87"/>
    </row>
    <row r="97" spans="13:13" x14ac:dyDescent="0.25">
      <c r="M97" s="88"/>
    </row>
    <row r="98" spans="13:13" ht="72" customHeight="1" x14ac:dyDescent="0.25">
      <c r="M98" s="85"/>
    </row>
  </sheetData>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BFB5-7C4D-4B68-A7C9-8F1E4E825C7F}">
  <dimension ref="A1:A5"/>
  <sheetViews>
    <sheetView zoomScale="70" zoomScaleNormal="70" workbookViewId="0">
      <selection activeCell="A5" sqref="A5"/>
    </sheetView>
  </sheetViews>
  <sheetFormatPr defaultRowHeight="15" x14ac:dyDescent="0.25"/>
  <cols>
    <col min="1" max="1" width="124.5703125" customWidth="1"/>
  </cols>
  <sheetData>
    <row r="1" spans="1:1" ht="165" customHeight="1" x14ac:dyDescent="0.25">
      <c r="A1" s="31" t="s">
        <v>91</v>
      </c>
    </row>
    <row r="2" spans="1:1" ht="168.75" x14ac:dyDescent="0.25">
      <c r="A2" s="31" t="s">
        <v>87</v>
      </c>
    </row>
    <row r="3" spans="1:1" ht="180" x14ac:dyDescent="0.25">
      <c r="A3" s="31" t="s">
        <v>91</v>
      </c>
    </row>
    <row r="4" spans="1:1" ht="198" customHeight="1" x14ac:dyDescent="0.25">
      <c r="A4" s="31" t="s">
        <v>117</v>
      </c>
    </row>
    <row r="5" spans="1:1" ht="168.75" x14ac:dyDescent="0.25">
      <c r="A5" s="31"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6</vt:i4>
      </vt:variant>
    </vt:vector>
  </HeadingPairs>
  <TitlesOfParts>
    <vt:vector size="6" baseType="lpstr">
      <vt:lpstr>ΚΟΣΤΟΛΟΓΗΣΗ</vt:lpstr>
      <vt:lpstr>ΠΟΣΟΤΗΤΕΣ ΝΤΙΝΑ ΠΡΟ ΑΛΛΑΓΩΝ</vt:lpstr>
      <vt:lpstr>ΦΥΛΛΟ ΣΥΜΜΟΡΦΩΣΗΣ</vt:lpstr>
      <vt:lpstr>ΕΓΓΥΗΤΙΚΗ 2%</vt:lpstr>
      <vt:lpstr>ΕΓΓΥΗΤΙΚΗ ΚΑΛΗΣ ΕΚΤΕΛΕΣΗΣ 4%</vt:lpstr>
      <vt:lpstr>ΚΑΡΑΓΕΩΡΓΟΣ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2017-01-09T07:42:40Z</cp:lastPrinted>
  <dcterms:created xsi:type="dcterms:W3CDTF">2006-10-17T10:06:23Z</dcterms:created>
  <dcterms:modified xsi:type="dcterms:W3CDTF">2026-06-29T07:03:25Z</dcterms:modified>
</cp:coreProperties>
</file>